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アイビー\中元・歳暮　発注書\"/>
    </mc:Choice>
  </mc:AlternateContent>
  <xr:revisionPtr revIDLastSave="0" documentId="13_ncr:1_{03C0454C-096F-435C-A66B-FC8F90ED679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入力シート" sheetId="3" r:id="rId1"/>
    <sheet name="発注書" sheetId="1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AK1" i="1"/>
  <c r="AH1" i="1"/>
  <c r="F1267" i="1"/>
  <c r="F1258" i="1"/>
  <c r="AO1257" i="1"/>
  <c r="F1333" i="1"/>
  <c r="F1324" i="1"/>
  <c r="AO1323" i="1"/>
  <c r="F1399" i="1"/>
  <c r="F1390" i="1"/>
  <c r="AO1389" i="1"/>
  <c r="F1465" i="1"/>
  <c r="F1456" i="1"/>
  <c r="AO1455" i="1"/>
  <c r="F1531" i="1"/>
  <c r="F1522" i="1"/>
  <c r="AO1521" i="1"/>
  <c r="F1597" i="1"/>
  <c r="F1588" i="1"/>
  <c r="AO1587" i="1"/>
  <c r="F871" i="1"/>
  <c r="F862" i="1"/>
  <c r="AO861" i="1"/>
  <c r="F937" i="1"/>
  <c r="F928" i="1"/>
  <c r="AO927" i="1"/>
  <c r="F1003" i="1"/>
  <c r="F994" i="1"/>
  <c r="AO993" i="1"/>
  <c r="F1069" i="1"/>
  <c r="F1060" i="1"/>
  <c r="AO1059" i="1"/>
  <c r="F1135" i="1"/>
  <c r="F1126" i="1"/>
  <c r="AO1125" i="1"/>
  <c r="F1201" i="1"/>
  <c r="F1192" i="1"/>
  <c r="AO1191" i="1"/>
  <c r="F475" i="1"/>
  <c r="F466" i="1"/>
  <c r="AO465" i="1"/>
  <c r="F541" i="1"/>
  <c r="F532" i="1"/>
  <c r="AO531" i="1"/>
  <c r="F607" i="1"/>
  <c r="F598" i="1"/>
  <c r="AO597" i="1"/>
  <c r="F673" i="1"/>
  <c r="F664" i="1"/>
  <c r="AO663" i="1"/>
  <c r="F739" i="1"/>
  <c r="F730" i="1"/>
  <c r="AO729" i="1"/>
  <c r="F805" i="1"/>
  <c r="F796" i="1"/>
  <c r="AO795" i="1"/>
  <c r="F277" i="1"/>
  <c r="F268" i="1"/>
  <c r="F211" i="1"/>
  <c r="F202" i="1"/>
  <c r="F145" i="1"/>
  <c r="F136" i="1"/>
  <c r="F79" i="1"/>
  <c r="F70" i="1"/>
  <c r="AO69" i="1"/>
  <c r="AO135" i="1"/>
  <c r="AO201" i="1"/>
  <c r="AO267" i="1"/>
  <c r="F343" i="1"/>
  <c r="F334" i="1"/>
  <c r="AO333" i="1"/>
  <c r="F409" i="1"/>
  <c r="F400" i="1"/>
  <c r="AO399" i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8" i="3"/>
  <c r="A1396" i="1"/>
  <c r="A1462" i="1"/>
  <c r="A1528" i="1"/>
  <c r="A1594" i="1"/>
  <c r="X1603" i="1"/>
  <c r="L104" i="3"/>
  <c r="AB1603" i="1"/>
  <c r="AH1603" i="1"/>
  <c r="A1607" i="1"/>
  <c r="X1616" i="1"/>
  <c r="L105" i="3"/>
  <c r="AB1616" i="1"/>
  <c r="AH1616" i="1"/>
  <c r="A1620" i="1"/>
  <c r="X1629" i="1"/>
  <c r="L106" i="3"/>
  <c r="AB1629" i="1"/>
  <c r="AH1629" i="1"/>
  <c r="A1633" i="1"/>
  <c r="X1642" i="1"/>
  <c r="L107" i="3"/>
  <c r="AB1642" i="1"/>
  <c r="AH1642" i="1"/>
  <c r="AB1648" i="1"/>
  <c r="X1648" i="1"/>
  <c r="F1644" i="1"/>
  <c r="Y1638" i="1"/>
  <c r="X1640" i="1"/>
  <c r="F1640" i="1"/>
  <c r="G1638" i="1"/>
  <c r="F1636" i="1"/>
  <c r="F1634" i="1"/>
  <c r="Y1633" i="1"/>
  <c r="F1631" i="1"/>
  <c r="Y1625" i="1"/>
  <c r="X1627" i="1"/>
  <c r="F1627" i="1"/>
  <c r="G1625" i="1"/>
  <c r="F1623" i="1"/>
  <c r="F1621" i="1"/>
  <c r="Y1620" i="1"/>
  <c r="F1618" i="1"/>
  <c r="Y1612" i="1"/>
  <c r="X1614" i="1"/>
  <c r="F1614" i="1"/>
  <c r="G1612" i="1"/>
  <c r="F1610" i="1"/>
  <c r="F1608" i="1"/>
  <c r="Y1607" i="1"/>
  <c r="F1605" i="1"/>
  <c r="Y1599" i="1"/>
  <c r="X1601" i="1"/>
  <c r="F1601" i="1"/>
  <c r="G1599" i="1"/>
  <c r="F1595" i="1"/>
  <c r="Y1594" i="1"/>
  <c r="F1591" i="1"/>
  <c r="G1590" i="1"/>
  <c r="Y1587" i="1"/>
  <c r="A1389" i="1"/>
  <c r="A1455" i="1"/>
  <c r="A1521" i="1"/>
  <c r="A1587" i="1"/>
  <c r="AO1" i="1"/>
  <c r="AK67" i="1"/>
  <c r="AK133" i="1"/>
  <c r="AK199" i="1"/>
  <c r="AK265" i="1"/>
  <c r="AK331" i="1"/>
  <c r="AK397" i="1"/>
  <c r="AK463" i="1"/>
  <c r="AK529" i="1"/>
  <c r="AK595" i="1"/>
  <c r="AK661" i="1"/>
  <c r="AK727" i="1"/>
  <c r="AK793" i="1"/>
  <c r="AK859" i="1"/>
  <c r="AK925" i="1"/>
  <c r="AK991" i="1"/>
  <c r="AK1057" i="1"/>
  <c r="AK1123" i="1"/>
  <c r="AK1189" i="1"/>
  <c r="AK1255" i="1"/>
  <c r="AK1321" i="1"/>
  <c r="AK1387" i="1"/>
  <c r="AK1453" i="1"/>
  <c r="AK1519" i="1"/>
  <c r="AK1585" i="1"/>
  <c r="AH1585" i="1"/>
  <c r="X1537" i="1"/>
  <c r="L100" i="3"/>
  <c r="AB1537" i="1"/>
  <c r="AH1537" i="1"/>
  <c r="A1541" i="1"/>
  <c r="X1550" i="1"/>
  <c r="L101" i="3"/>
  <c r="AB1550" i="1"/>
  <c r="AH1550" i="1"/>
  <c r="A1554" i="1"/>
  <c r="X1563" i="1"/>
  <c r="L102" i="3"/>
  <c r="AB1563" i="1"/>
  <c r="AH1563" i="1"/>
  <c r="A1567" i="1"/>
  <c r="X1576" i="1"/>
  <c r="L103" i="3"/>
  <c r="AB1576" i="1"/>
  <c r="AH1576" i="1"/>
  <c r="AB1582" i="1"/>
  <c r="X1582" i="1"/>
  <c r="F1578" i="1"/>
  <c r="Y1572" i="1"/>
  <c r="X1574" i="1"/>
  <c r="F1574" i="1"/>
  <c r="G1572" i="1"/>
  <c r="F1570" i="1"/>
  <c r="F1568" i="1"/>
  <c r="Y1567" i="1"/>
  <c r="F1565" i="1"/>
  <c r="Y1559" i="1"/>
  <c r="X1561" i="1"/>
  <c r="F1561" i="1"/>
  <c r="G1559" i="1"/>
  <c r="F1557" i="1"/>
  <c r="F1555" i="1"/>
  <c r="Y1554" i="1"/>
  <c r="F1552" i="1"/>
  <c r="Y1546" i="1"/>
  <c r="X1548" i="1"/>
  <c r="F1548" i="1"/>
  <c r="G1546" i="1"/>
  <c r="F1544" i="1"/>
  <c r="F1542" i="1"/>
  <c r="Y1541" i="1"/>
  <c r="F1539" i="1"/>
  <c r="Y1533" i="1"/>
  <c r="X1535" i="1"/>
  <c r="F1535" i="1"/>
  <c r="G1533" i="1"/>
  <c r="F1529" i="1"/>
  <c r="Y1528" i="1"/>
  <c r="F1525" i="1"/>
  <c r="G1524" i="1"/>
  <c r="Y1521" i="1"/>
  <c r="AH1519" i="1"/>
  <c r="X1471" i="1"/>
  <c r="L96" i="3"/>
  <c r="AB1471" i="1"/>
  <c r="AH1471" i="1"/>
  <c r="A1475" i="1"/>
  <c r="X1484" i="1"/>
  <c r="L97" i="3"/>
  <c r="AB1484" i="1"/>
  <c r="AH1484" i="1"/>
  <c r="A1488" i="1"/>
  <c r="X1497" i="1"/>
  <c r="L98" i="3"/>
  <c r="AB1497" i="1"/>
  <c r="AH1497" i="1"/>
  <c r="A1501" i="1"/>
  <c r="X1510" i="1"/>
  <c r="L99" i="3"/>
  <c r="AB1510" i="1"/>
  <c r="AH1510" i="1"/>
  <c r="AB1516" i="1"/>
  <c r="X1516" i="1"/>
  <c r="F1512" i="1"/>
  <c r="Y1506" i="1"/>
  <c r="X1508" i="1"/>
  <c r="F1508" i="1"/>
  <c r="G1506" i="1"/>
  <c r="F1504" i="1"/>
  <c r="F1502" i="1"/>
  <c r="Y1501" i="1"/>
  <c r="F1499" i="1"/>
  <c r="Y1493" i="1"/>
  <c r="X1495" i="1"/>
  <c r="F1495" i="1"/>
  <c r="G1493" i="1"/>
  <c r="F1491" i="1"/>
  <c r="F1489" i="1"/>
  <c r="Y1488" i="1"/>
  <c r="F1486" i="1"/>
  <c r="Y1480" i="1"/>
  <c r="X1482" i="1"/>
  <c r="F1482" i="1"/>
  <c r="G1480" i="1"/>
  <c r="F1478" i="1"/>
  <c r="F1476" i="1"/>
  <c r="Y1475" i="1"/>
  <c r="F1473" i="1"/>
  <c r="Y1467" i="1"/>
  <c r="X1469" i="1"/>
  <c r="F1469" i="1"/>
  <c r="G1467" i="1"/>
  <c r="F1463" i="1"/>
  <c r="Y1462" i="1"/>
  <c r="F1459" i="1"/>
  <c r="G1458" i="1"/>
  <c r="Y1455" i="1"/>
  <c r="AH1453" i="1"/>
  <c r="X1405" i="1"/>
  <c r="L92" i="3"/>
  <c r="AB1405" i="1"/>
  <c r="AH1405" i="1"/>
  <c r="A1409" i="1"/>
  <c r="X1418" i="1"/>
  <c r="L93" i="3"/>
  <c r="AB1418" i="1"/>
  <c r="AH1418" i="1"/>
  <c r="A1422" i="1"/>
  <c r="X1431" i="1"/>
  <c r="L94" i="3"/>
  <c r="AB1431" i="1"/>
  <c r="AH1431" i="1"/>
  <c r="A1435" i="1"/>
  <c r="X1444" i="1"/>
  <c r="L95" i="3"/>
  <c r="AB1444" i="1"/>
  <c r="AH1444" i="1"/>
  <c r="AB1450" i="1"/>
  <c r="X1450" i="1"/>
  <c r="F1446" i="1"/>
  <c r="Y1440" i="1"/>
  <c r="X1442" i="1"/>
  <c r="F1442" i="1"/>
  <c r="G1440" i="1"/>
  <c r="F1438" i="1"/>
  <c r="F1436" i="1"/>
  <c r="Y1435" i="1"/>
  <c r="F1433" i="1"/>
  <c r="Y1427" i="1"/>
  <c r="X1429" i="1"/>
  <c r="F1429" i="1"/>
  <c r="G1427" i="1"/>
  <c r="F1425" i="1"/>
  <c r="F1423" i="1"/>
  <c r="Y1422" i="1"/>
  <c r="F1420" i="1"/>
  <c r="Y1414" i="1"/>
  <c r="X1416" i="1"/>
  <c r="F1416" i="1"/>
  <c r="G1414" i="1"/>
  <c r="F1412" i="1"/>
  <c r="F1410" i="1"/>
  <c r="Y1409" i="1"/>
  <c r="F1407" i="1"/>
  <c r="Y1401" i="1"/>
  <c r="X1403" i="1"/>
  <c r="F1403" i="1"/>
  <c r="G1401" i="1"/>
  <c r="F1397" i="1"/>
  <c r="Y1396" i="1"/>
  <c r="F1393" i="1"/>
  <c r="G1392" i="1"/>
  <c r="Y1389" i="1"/>
  <c r="AH1387" i="1"/>
  <c r="A736" i="1"/>
  <c r="A802" i="1"/>
  <c r="A868" i="1"/>
  <c r="A934" i="1"/>
  <c r="A1000" i="1"/>
  <c r="A1066" i="1"/>
  <c r="A1132" i="1"/>
  <c r="A1198" i="1"/>
  <c r="A1264" i="1"/>
  <c r="A1330" i="1"/>
  <c r="X1339" i="1"/>
  <c r="L88" i="3"/>
  <c r="AB1339" i="1"/>
  <c r="AH1339" i="1"/>
  <c r="A1343" i="1"/>
  <c r="X1352" i="1"/>
  <c r="L89" i="3"/>
  <c r="AB1352" i="1"/>
  <c r="AH1352" i="1"/>
  <c r="A1356" i="1"/>
  <c r="X1365" i="1"/>
  <c r="L90" i="3"/>
  <c r="AB1365" i="1"/>
  <c r="AH1365" i="1"/>
  <c r="A1369" i="1"/>
  <c r="X1378" i="1"/>
  <c r="L91" i="3"/>
  <c r="AB1378" i="1"/>
  <c r="AH1378" i="1"/>
  <c r="AB1384" i="1"/>
  <c r="X1384" i="1"/>
  <c r="F1380" i="1"/>
  <c r="Y1374" i="1"/>
  <c r="X1376" i="1"/>
  <c r="F1376" i="1"/>
  <c r="G1374" i="1"/>
  <c r="F1372" i="1"/>
  <c r="F1370" i="1"/>
  <c r="Y1369" i="1"/>
  <c r="F1367" i="1"/>
  <c r="Y1361" i="1"/>
  <c r="X1363" i="1"/>
  <c r="F1363" i="1"/>
  <c r="G1361" i="1"/>
  <c r="F1359" i="1"/>
  <c r="F1357" i="1"/>
  <c r="Y1356" i="1"/>
  <c r="F1354" i="1"/>
  <c r="Y1348" i="1"/>
  <c r="X1350" i="1"/>
  <c r="F1350" i="1"/>
  <c r="G1348" i="1"/>
  <c r="F1346" i="1"/>
  <c r="F1344" i="1"/>
  <c r="Y1343" i="1"/>
  <c r="F1341" i="1"/>
  <c r="Y1335" i="1"/>
  <c r="X1337" i="1"/>
  <c r="F1337" i="1"/>
  <c r="G1335" i="1"/>
  <c r="F1331" i="1"/>
  <c r="Y1330" i="1"/>
  <c r="F1327" i="1"/>
  <c r="G1326" i="1"/>
  <c r="Y1323" i="1"/>
  <c r="A729" i="1"/>
  <c r="A795" i="1"/>
  <c r="A861" i="1"/>
  <c r="A927" i="1"/>
  <c r="A993" i="1"/>
  <c r="A1059" i="1"/>
  <c r="A1125" i="1"/>
  <c r="A1191" i="1"/>
  <c r="A1257" i="1"/>
  <c r="A1323" i="1"/>
  <c r="AH1321" i="1"/>
  <c r="X1273" i="1"/>
  <c r="L84" i="3"/>
  <c r="AB1273" i="1"/>
  <c r="AH1273" i="1"/>
  <c r="A1277" i="1"/>
  <c r="X1286" i="1"/>
  <c r="L85" i="3"/>
  <c r="AB1286" i="1"/>
  <c r="AH1286" i="1"/>
  <c r="A1290" i="1"/>
  <c r="X1299" i="1"/>
  <c r="L86" i="3"/>
  <c r="AB1299" i="1"/>
  <c r="AH1299" i="1"/>
  <c r="A1303" i="1"/>
  <c r="X1312" i="1"/>
  <c r="L87" i="3"/>
  <c r="AB1312" i="1"/>
  <c r="AH1312" i="1"/>
  <c r="AB1318" i="1"/>
  <c r="X1318" i="1"/>
  <c r="F1314" i="1"/>
  <c r="Y1308" i="1"/>
  <c r="X1310" i="1"/>
  <c r="F1310" i="1"/>
  <c r="G1308" i="1"/>
  <c r="F1306" i="1"/>
  <c r="F1304" i="1"/>
  <c r="Y1303" i="1"/>
  <c r="F1301" i="1"/>
  <c r="Y1295" i="1"/>
  <c r="X1297" i="1"/>
  <c r="F1297" i="1"/>
  <c r="G1295" i="1"/>
  <c r="F1293" i="1"/>
  <c r="F1291" i="1"/>
  <c r="Y1290" i="1"/>
  <c r="F1288" i="1"/>
  <c r="Y1282" i="1"/>
  <c r="X1284" i="1"/>
  <c r="F1284" i="1"/>
  <c r="G1282" i="1"/>
  <c r="F1280" i="1"/>
  <c r="F1278" i="1"/>
  <c r="Y1277" i="1"/>
  <c r="F1275" i="1"/>
  <c r="Y1269" i="1"/>
  <c r="X1271" i="1"/>
  <c r="F1271" i="1"/>
  <c r="G1269" i="1"/>
  <c r="F1265" i="1"/>
  <c r="Y1264" i="1"/>
  <c r="F1261" i="1"/>
  <c r="G1260" i="1"/>
  <c r="Y1257" i="1"/>
  <c r="AH1255" i="1"/>
  <c r="X1207" i="1"/>
  <c r="L80" i="3"/>
  <c r="AB1207" i="1"/>
  <c r="AH1207" i="1"/>
  <c r="A1211" i="1"/>
  <c r="X1220" i="1"/>
  <c r="L81" i="3"/>
  <c r="AB1220" i="1"/>
  <c r="AH1220" i="1"/>
  <c r="A1224" i="1"/>
  <c r="X1233" i="1"/>
  <c r="L82" i="3"/>
  <c r="AB1233" i="1"/>
  <c r="AH1233" i="1"/>
  <c r="A1237" i="1"/>
  <c r="X1246" i="1"/>
  <c r="L83" i="3"/>
  <c r="AB1246" i="1"/>
  <c r="AH1246" i="1"/>
  <c r="AB1252" i="1"/>
  <c r="X1252" i="1"/>
  <c r="F1248" i="1"/>
  <c r="Y1242" i="1"/>
  <c r="X1244" i="1"/>
  <c r="F1244" i="1"/>
  <c r="G1242" i="1"/>
  <c r="F1240" i="1"/>
  <c r="F1238" i="1"/>
  <c r="Y1237" i="1"/>
  <c r="F1235" i="1"/>
  <c r="Y1229" i="1"/>
  <c r="X1231" i="1"/>
  <c r="F1231" i="1"/>
  <c r="G1229" i="1"/>
  <c r="F1227" i="1"/>
  <c r="F1225" i="1"/>
  <c r="Y1224" i="1"/>
  <c r="F1222" i="1"/>
  <c r="Y1216" i="1"/>
  <c r="X1218" i="1"/>
  <c r="F1218" i="1"/>
  <c r="G1216" i="1"/>
  <c r="F1214" i="1"/>
  <c r="F1212" i="1"/>
  <c r="Y1211" i="1"/>
  <c r="F1209" i="1"/>
  <c r="Y1203" i="1"/>
  <c r="X1205" i="1"/>
  <c r="F1205" i="1"/>
  <c r="G1203" i="1"/>
  <c r="F1199" i="1"/>
  <c r="Y1198" i="1"/>
  <c r="F1195" i="1"/>
  <c r="G1194" i="1"/>
  <c r="Y1191" i="1"/>
  <c r="AH1189" i="1"/>
  <c r="X1141" i="1"/>
  <c r="L76" i="3"/>
  <c r="AB1141" i="1"/>
  <c r="AH1141" i="1"/>
  <c r="A1145" i="1"/>
  <c r="X1154" i="1"/>
  <c r="L77" i="3"/>
  <c r="AB1154" i="1"/>
  <c r="AH1154" i="1"/>
  <c r="A1158" i="1"/>
  <c r="X1167" i="1"/>
  <c r="L78" i="3"/>
  <c r="AB1167" i="1"/>
  <c r="AH1167" i="1"/>
  <c r="A1171" i="1"/>
  <c r="X1180" i="1"/>
  <c r="L79" i="3"/>
  <c r="AB1180" i="1"/>
  <c r="AH1180" i="1"/>
  <c r="AB1186" i="1"/>
  <c r="X1186" i="1"/>
  <c r="F1182" i="1"/>
  <c r="Y1176" i="1"/>
  <c r="X1178" i="1"/>
  <c r="F1178" i="1"/>
  <c r="G1176" i="1"/>
  <c r="F1174" i="1"/>
  <c r="F1172" i="1"/>
  <c r="Y1171" i="1"/>
  <c r="F1169" i="1"/>
  <c r="Y1163" i="1"/>
  <c r="X1165" i="1"/>
  <c r="F1165" i="1"/>
  <c r="G1163" i="1"/>
  <c r="F1161" i="1"/>
  <c r="F1159" i="1"/>
  <c r="Y1158" i="1"/>
  <c r="F1156" i="1"/>
  <c r="Y1150" i="1"/>
  <c r="X1152" i="1"/>
  <c r="F1152" i="1"/>
  <c r="G1150" i="1"/>
  <c r="F1148" i="1"/>
  <c r="F1146" i="1"/>
  <c r="Y1145" i="1"/>
  <c r="F1143" i="1"/>
  <c r="Y1137" i="1"/>
  <c r="X1139" i="1"/>
  <c r="F1139" i="1"/>
  <c r="G1137" i="1"/>
  <c r="F1133" i="1"/>
  <c r="Y1132" i="1"/>
  <c r="F1129" i="1"/>
  <c r="G1128" i="1"/>
  <c r="Y1125" i="1"/>
  <c r="AH1123" i="1"/>
  <c r="X1075" i="1"/>
  <c r="L72" i="3"/>
  <c r="AB1075" i="1"/>
  <c r="AH1075" i="1"/>
  <c r="A1079" i="1"/>
  <c r="X1088" i="1"/>
  <c r="L73" i="3"/>
  <c r="AB1088" i="1"/>
  <c r="AH1088" i="1"/>
  <c r="A1092" i="1"/>
  <c r="X1101" i="1"/>
  <c r="L74" i="3"/>
  <c r="AB1101" i="1"/>
  <c r="AH1101" i="1"/>
  <c r="A1105" i="1"/>
  <c r="X1114" i="1"/>
  <c r="L75" i="3"/>
  <c r="AB1114" i="1"/>
  <c r="AH1114" i="1"/>
  <c r="AB1120" i="1"/>
  <c r="X1120" i="1"/>
  <c r="F1116" i="1"/>
  <c r="Y1110" i="1"/>
  <c r="X1112" i="1"/>
  <c r="F1112" i="1"/>
  <c r="G1110" i="1"/>
  <c r="F1108" i="1"/>
  <c r="F1106" i="1"/>
  <c r="Y1105" i="1"/>
  <c r="F1103" i="1"/>
  <c r="Y1097" i="1"/>
  <c r="X1099" i="1"/>
  <c r="F1099" i="1"/>
  <c r="G1097" i="1"/>
  <c r="F1095" i="1"/>
  <c r="F1093" i="1"/>
  <c r="Y1092" i="1"/>
  <c r="F1090" i="1"/>
  <c r="Y1084" i="1"/>
  <c r="X1086" i="1"/>
  <c r="F1086" i="1"/>
  <c r="G1084" i="1"/>
  <c r="F1082" i="1"/>
  <c r="F1080" i="1"/>
  <c r="Y1079" i="1"/>
  <c r="F1077" i="1"/>
  <c r="Y1071" i="1"/>
  <c r="X1073" i="1"/>
  <c r="F1073" i="1"/>
  <c r="G1071" i="1"/>
  <c r="F1067" i="1"/>
  <c r="Y1066" i="1"/>
  <c r="F1063" i="1"/>
  <c r="G1062" i="1"/>
  <c r="Y1059" i="1"/>
  <c r="AH1057" i="1"/>
  <c r="X1009" i="1"/>
  <c r="L68" i="3"/>
  <c r="AB1009" i="1"/>
  <c r="AH1009" i="1"/>
  <c r="A1013" i="1"/>
  <c r="X1022" i="1"/>
  <c r="L69" i="3"/>
  <c r="AB1022" i="1"/>
  <c r="AH1022" i="1"/>
  <c r="A1026" i="1"/>
  <c r="X1035" i="1"/>
  <c r="L70" i="3"/>
  <c r="AB1035" i="1"/>
  <c r="AH1035" i="1"/>
  <c r="A1039" i="1"/>
  <c r="X1048" i="1"/>
  <c r="L71" i="3"/>
  <c r="AB1048" i="1"/>
  <c r="AH1048" i="1"/>
  <c r="AB1054" i="1"/>
  <c r="X1054" i="1"/>
  <c r="F1050" i="1"/>
  <c r="Y1044" i="1"/>
  <c r="X1046" i="1"/>
  <c r="F1046" i="1"/>
  <c r="G1044" i="1"/>
  <c r="F1042" i="1"/>
  <c r="F1040" i="1"/>
  <c r="Y1039" i="1"/>
  <c r="F1037" i="1"/>
  <c r="Y1031" i="1"/>
  <c r="X1033" i="1"/>
  <c r="F1033" i="1"/>
  <c r="G1031" i="1"/>
  <c r="F1029" i="1"/>
  <c r="F1027" i="1"/>
  <c r="Y1026" i="1"/>
  <c r="F1024" i="1"/>
  <c r="Y1018" i="1"/>
  <c r="X1020" i="1"/>
  <c r="F1020" i="1"/>
  <c r="G1018" i="1"/>
  <c r="F1016" i="1"/>
  <c r="F1014" i="1"/>
  <c r="Y1013" i="1"/>
  <c r="F1011" i="1"/>
  <c r="Y1005" i="1"/>
  <c r="X1007" i="1"/>
  <c r="F1007" i="1"/>
  <c r="G1005" i="1"/>
  <c r="F1001" i="1"/>
  <c r="Y1000" i="1"/>
  <c r="F997" i="1"/>
  <c r="G996" i="1"/>
  <c r="Y993" i="1"/>
  <c r="AH991" i="1"/>
  <c r="X943" i="1"/>
  <c r="L64" i="3"/>
  <c r="AB943" i="1"/>
  <c r="AH943" i="1"/>
  <c r="A947" i="1"/>
  <c r="X956" i="1"/>
  <c r="L65" i="3"/>
  <c r="AB956" i="1"/>
  <c r="AH956" i="1"/>
  <c r="A960" i="1"/>
  <c r="X969" i="1"/>
  <c r="L66" i="3"/>
  <c r="AB969" i="1"/>
  <c r="AH969" i="1"/>
  <c r="A973" i="1"/>
  <c r="X982" i="1"/>
  <c r="L67" i="3"/>
  <c r="AB982" i="1"/>
  <c r="AH982" i="1"/>
  <c r="AB988" i="1"/>
  <c r="X988" i="1"/>
  <c r="F984" i="1"/>
  <c r="Y978" i="1"/>
  <c r="X980" i="1"/>
  <c r="F980" i="1"/>
  <c r="G978" i="1"/>
  <c r="F976" i="1"/>
  <c r="F974" i="1"/>
  <c r="Y973" i="1"/>
  <c r="F971" i="1"/>
  <c r="Y965" i="1"/>
  <c r="X967" i="1"/>
  <c r="F967" i="1"/>
  <c r="G965" i="1"/>
  <c r="F963" i="1"/>
  <c r="F961" i="1"/>
  <c r="Y960" i="1"/>
  <c r="F958" i="1"/>
  <c r="Y952" i="1"/>
  <c r="X954" i="1"/>
  <c r="F954" i="1"/>
  <c r="G952" i="1"/>
  <c r="F950" i="1"/>
  <c r="F948" i="1"/>
  <c r="Y947" i="1"/>
  <c r="F945" i="1"/>
  <c r="Y939" i="1"/>
  <c r="X941" i="1"/>
  <c r="F941" i="1"/>
  <c r="G939" i="1"/>
  <c r="F935" i="1"/>
  <c r="Y934" i="1"/>
  <c r="F931" i="1"/>
  <c r="G930" i="1"/>
  <c r="Y927" i="1"/>
  <c r="AH925" i="1"/>
  <c r="X877" i="1"/>
  <c r="L60" i="3"/>
  <c r="AB877" i="1"/>
  <c r="AH877" i="1"/>
  <c r="A881" i="1"/>
  <c r="X890" i="1"/>
  <c r="L61" i="3"/>
  <c r="AB890" i="1"/>
  <c r="AH890" i="1"/>
  <c r="A894" i="1"/>
  <c r="X903" i="1"/>
  <c r="L62" i="3"/>
  <c r="AB903" i="1"/>
  <c r="AH903" i="1"/>
  <c r="A907" i="1"/>
  <c r="X916" i="1"/>
  <c r="L63" i="3"/>
  <c r="AB916" i="1"/>
  <c r="AH916" i="1"/>
  <c r="AB922" i="1"/>
  <c r="X922" i="1"/>
  <c r="F918" i="1"/>
  <c r="Y912" i="1"/>
  <c r="X914" i="1"/>
  <c r="F914" i="1"/>
  <c r="G912" i="1"/>
  <c r="F910" i="1"/>
  <c r="F908" i="1"/>
  <c r="Y907" i="1"/>
  <c r="F905" i="1"/>
  <c r="Y899" i="1"/>
  <c r="X901" i="1"/>
  <c r="F901" i="1"/>
  <c r="G899" i="1"/>
  <c r="F897" i="1"/>
  <c r="F895" i="1"/>
  <c r="Y894" i="1"/>
  <c r="F892" i="1"/>
  <c r="Y886" i="1"/>
  <c r="X888" i="1"/>
  <c r="F888" i="1"/>
  <c r="G886" i="1"/>
  <c r="F884" i="1"/>
  <c r="F882" i="1"/>
  <c r="Y881" i="1"/>
  <c r="F879" i="1"/>
  <c r="Y873" i="1"/>
  <c r="X875" i="1"/>
  <c r="F875" i="1"/>
  <c r="G873" i="1"/>
  <c r="F869" i="1"/>
  <c r="Y868" i="1"/>
  <c r="F865" i="1"/>
  <c r="G864" i="1"/>
  <c r="Y861" i="1"/>
  <c r="AH859" i="1"/>
  <c r="X811" i="1"/>
  <c r="L56" i="3"/>
  <c r="AB811" i="1"/>
  <c r="AH811" i="1"/>
  <c r="A815" i="1"/>
  <c r="X824" i="1"/>
  <c r="L57" i="3"/>
  <c r="AB824" i="1"/>
  <c r="AH824" i="1"/>
  <c r="A828" i="1"/>
  <c r="X837" i="1"/>
  <c r="L58" i="3"/>
  <c r="AB837" i="1"/>
  <c r="AH837" i="1"/>
  <c r="A841" i="1"/>
  <c r="X850" i="1"/>
  <c r="L59" i="3"/>
  <c r="AB850" i="1"/>
  <c r="AH850" i="1"/>
  <c r="AB856" i="1"/>
  <c r="X856" i="1"/>
  <c r="F852" i="1"/>
  <c r="Y846" i="1"/>
  <c r="X848" i="1"/>
  <c r="F848" i="1"/>
  <c r="G846" i="1"/>
  <c r="F844" i="1"/>
  <c r="F842" i="1"/>
  <c r="Y841" i="1"/>
  <c r="F839" i="1"/>
  <c r="Y833" i="1"/>
  <c r="X835" i="1"/>
  <c r="F835" i="1"/>
  <c r="G833" i="1"/>
  <c r="F831" i="1"/>
  <c r="F829" i="1"/>
  <c r="Y828" i="1"/>
  <c r="F826" i="1"/>
  <c r="Y820" i="1"/>
  <c r="X822" i="1"/>
  <c r="F822" i="1"/>
  <c r="G820" i="1"/>
  <c r="F818" i="1"/>
  <c r="F816" i="1"/>
  <c r="Y815" i="1"/>
  <c r="F813" i="1"/>
  <c r="Y807" i="1"/>
  <c r="X809" i="1"/>
  <c r="F809" i="1"/>
  <c r="G807" i="1"/>
  <c r="F803" i="1"/>
  <c r="Y802" i="1"/>
  <c r="F799" i="1"/>
  <c r="G798" i="1"/>
  <c r="Y795" i="1"/>
  <c r="AH793" i="1"/>
  <c r="X745" i="1"/>
  <c r="L52" i="3"/>
  <c r="AB745" i="1"/>
  <c r="AH745" i="1"/>
  <c r="A749" i="1"/>
  <c r="X758" i="1"/>
  <c r="L53" i="3"/>
  <c r="AB758" i="1"/>
  <c r="AH758" i="1"/>
  <c r="A762" i="1"/>
  <c r="X771" i="1"/>
  <c r="L54" i="3"/>
  <c r="AB771" i="1"/>
  <c r="AH771" i="1"/>
  <c r="A775" i="1"/>
  <c r="X784" i="1"/>
  <c r="L55" i="3"/>
  <c r="AB784" i="1"/>
  <c r="AH784" i="1"/>
  <c r="AB790" i="1"/>
  <c r="X790" i="1"/>
  <c r="F786" i="1"/>
  <c r="Y780" i="1"/>
  <c r="X782" i="1"/>
  <c r="F782" i="1"/>
  <c r="G780" i="1"/>
  <c r="F778" i="1"/>
  <c r="F776" i="1"/>
  <c r="Y775" i="1"/>
  <c r="F773" i="1"/>
  <c r="Y767" i="1"/>
  <c r="X769" i="1"/>
  <c r="F769" i="1"/>
  <c r="G767" i="1"/>
  <c r="F765" i="1"/>
  <c r="F763" i="1"/>
  <c r="Y762" i="1"/>
  <c r="F760" i="1"/>
  <c r="Y754" i="1"/>
  <c r="X756" i="1"/>
  <c r="F756" i="1"/>
  <c r="G754" i="1"/>
  <c r="F752" i="1"/>
  <c r="F750" i="1"/>
  <c r="Y749" i="1"/>
  <c r="F747" i="1"/>
  <c r="Y741" i="1"/>
  <c r="X743" i="1"/>
  <c r="F743" i="1"/>
  <c r="G741" i="1"/>
  <c r="F737" i="1"/>
  <c r="Y736" i="1"/>
  <c r="F733" i="1"/>
  <c r="G732" i="1"/>
  <c r="Y729" i="1"/>
  <c r="AH727" i="1"/>
  <c r="A604" i="1"/>
  <c r="A670" i="1"/>
  <c r="X679" i="1"/>
  <c r="L48" i="3"/>
  <c r="AB679" i="1"/>
  <c r="AH679" i="1"/>
  <c r="A683" i="1"/>
  <c r="X692" i="1"/>
  <c r="L49" i="3"/>
  <c r="AB692" i="1"/>
  <c r="AH692" i="1"/>
  <c r="A696" i="1"/>
  <c r="X705" i="1"/>
  <c r="L50" i="3"/>
  <c r="AB705" i="1"/>
  <c r="AH705" i="1"/>
  <c r="A709" i="1"/>
  <c r="X718" i="1"/>
  <c r="L51" i="3"/>
  <c r="AB718" i="1"/>
  <c r="AH718" i="1"/>
  <c r="AB724" i="1"/>
  <c r="X724" i="1"/>
  <c r="F720" i="1"/>
  <c r="Y714" i="1"/>
  <c r="X716" i="1"/>
  <c r="F716" i="1"/>
  <c r="G714" i="1"/>
  <c r="F712" i="1"/>
  <c r="F710" i="1"/>
  <c r="Y709" i="1"/>
  <c r="F707" i="1"/>
  <c r="Y701" i="1"/>
  <c r="X703" i="1"/>
  <c r="F703" i="1"/>
  <c r="G701" i="1"/>
  <c r="F699" i="1"/>
  <c r="F697" i="1"/>
  <c r="Y696" i="1"/>
  <c r="F694" i="1"/>
  <c r="Y688" i="1"/>
  <c r="X690" i="1"/>
  <c r="F690" i="1"/>
  <c r="G688" i="1"/>
  <c r="F686" i="1"/>
  <c r="F684" i="1"/>
  <c r="Y683" i="1"/>
  <c r="F681" i="1"/>
  <c r="Y675" i="1"/>
  <c r="X677" i="1"/>
  <c r="F677" i="1"/>
  <c r="G675" i="1"/>
  <c r="F671" i="1"/>
  <c r="Y670" i="1"/>
  <c r="F667" i="1"/>
  <c r="G666" i="1"/>
  <c r="Y663" i="1"/>
  <c r="A597" i="1"/>
  <c r="A663" i="1"/>
  <c r="AH661" i="1"/>
  <c r="X613" i="1"/>
  <c r="L44" i="3"/>
  <c r="AB613" i="1"/>
  <c r="AH613" i="1"/>
  <c r="A617" i="1"/>
  <c r="X626" i="1"/>
  <c r="L45" i="3"/>
  <c r="AB626" i="1"/>
  <c r="AH626" i="1"/>
  <c r="A630" i="1"/>
  <c r="X639" i="1"/>
  <c r="L46" i="3"/>
  <c r="AB639" i="1"/>
  <c r="AH639" i="1"/>
  <c r="A643" i="1"/>
  <c r="X652" i="1"/>
  <c r="L47" i="3"/>
  <c r="AB652" i="1"/>
  <c r="AH652" i="1"/>
  <c r="AB658" i="1"/>
  <c r="X658" i="1"/>
  <c r="F654" i="1"/>
  <c r="Y648" i="1"/>
  <c r="X650" i="1"/>
  <c r="F650" i="1"/>
  <c r="G648" i="1"/>
  <c r="F646" i="1"/>
  <c r="F644" i="1"/>
  <c r="Y643" i="1"/>
  <c r="F641" i="1"/>
  <c r="Y635" i="1"/>
  <c r="X637" i="1"/>
  <c r="F637" i="1"/>
  <c r="G635" i="1"/>
  <c r="F633" i="1"/>
  <c r="F631" i="1"/>
  <c r="Y630" i="1"/>
  <c r="F628" i="1"/>
  <c r="Y622" i="1"/>
  <c r="X624" i="1"/>
  <c r="F624" i="1"/>
  <c r="G622" i="1"/>
  <c r="F620" i="1"/>
  <c r="F618" i="1"/>
  <c r="Y617" i="1"/>
  <c r="F615" i="1"/>
  <c r="Y609" i="1"/>
  <c r="X611" i="1"/>
  <c r="F611" i="1"/>
  <c r="G609" i="1"/>
  <c r="F605" i="1"/>
  <c r="Y604" i="1"/>
  <c r="F601" i="1"/>
  <c r="G600" i="1"/>
  <c r="Y597" i="1"/>
  <c r="AH595" i="1"/>
  <c r="A472" i="1"/>
  <c r="A538" i="1"/>
  <c r="X547" i="1"/>
  <c r="L40" i="3"/>
  <c r="AB547" i="1"/>
  <c r="AH547" i="1"/>
  <c r="A551" i="1"/>
  <c r="X560" i="1"/>
  <c r="L41" i="3"/>
  <c r="AB560" i="1"/>
  <c r="AH560" i="1"/>
  <c r="A564" i="1"/>
  <c r="X573" i="1"/>
  <c r="L42" i="3"/>
  <c r="AB573" i="1"/>
  <c r="AH573" i="1"/>
  <c r="A577" i="1"/>
  <c r="X586" i="1"/>
  <c r="L43" i="3"/>
  <c r="AB586" i="1"/>
  <c r="AH586" i="1"/>
  <c r="AB592" i="1"/>
  <c r="X592" i="1"/>
  <c r="F588" i="1"/>
  <c r="Y582" i="1"/>
  <c r="X584" i="1"/>
  <c r="F584" i="1"/>
  <c r="G582" i="1"/>
  <c r="F580" i="1"/>
  <c r="F578" i="1"/>
  <c r="Y577" i="1"/>
  <c r="F575" i="1"/>
  <c r="Y569" i="1"/>
  <c r="X571" i="1"/>
  <c r="F571" i="1"/>
  <c r="G569" i="1"/>
  <c r="F567" i="1"/>
  <c r="F565" i="1"/>
  <c r="Y564" i="1"/>
  <c r="F562" i="1"/>
  <c r="Y556" i="1"/>
  <c r="X558" i="1"/>
  <c r="F558" i="1"/>
  <c r="G556" i="1"/>
  <c r="F554" i="1"/>
  <c r="F552" i="1"/>
  <c r="Y551" i="1"/>
  <c r="F549" i="1"/>
  <c r="Y543" i="1"/>
  <c r="X545" i="1"/>
  <c r="F545" i="1"/>
  <c r="G543" i="1"/>
  <c r="F539" i="1"/>
  <c r="Y538" i="1"/>
  <c r="F535" i="1"/>
  <c r="G534" i="1"/>
  <c r="Y531" i="1"/>
  <c r="A465" i="1"/>
  <c r="A531" i="1"/>
  <c r="AH529" i="1"/>
  <c r="X481" i="1"/>
  <c r="L36" i="3"/>
  <c r="AB481" i="1"/>
  <c r="AH481" i="1"/>
  <c r="A485" i="1"/>
  <c r="X494" i="1"/>
  <c r="L37" i="3"/>
  <c r="AB494" i="1"/>
  <c r="AH494" i="1"/>
  <c r="A498" i="1"/>
  <c r="X507" i="1"/>
  <c r="L38" i="3"/>
  <c r="AB507" i="1"/>
  <c r="AH507" i="1"/>
  <c r="A511" i="1"/>
  <c r="X520" i="1"/>
  <c r="L39" i="3"/>
  <c r="AB520" i="1"/>
  <c r="AH520" i="1"/>
  <c r="AB526" i="1"/>
  <c r="X526" i="1"/>
  <c r="F522" i="1"/>
  <c r="Y516" i="1"/>
  <c r="X518" i="1"/>
  <c r="F518" i="1"/>
  <c r="G516" i="1"/>
  <c r="F514" i="1"/>
  <c r="F512" i="1"/>
  <c r="Y511" i="1"/>
  <c r="F509" i="1"/>
  <c r="Y503" i="1"/>
  <c r="X505" i="1"/>
  <c r="F505" i="1"/>
  <c r="G503" i="1"/>
  <c r="F501" i="1"/>
  <c r="F499" i="1"/>
  <c r="Y498" i="1"/>
  <c r="F496" i="1"/>
  <c r="Y490" i="1"/>
  <c r="X492" i="1"/>
  <c r="F492" i="1"/>
  <c r="G490" i="1"/>
  <c r="F488" i="1"/>
  <c r="F486" i="1"/>
  <c r="Y485" i="1"/>
  <c r="F483" i="1"/>
  <c r="Y477" i="1"/>
  <c r="X479" i="1"/>
  <c r="F479" i="1"/>
  <c r="G477" i="1"/>
  <c r="F473" i="1"/>
  <c r="Y472" i="1"/>
  <c r="F469" i="1"/>
  <c r="G468" i="1"/>
  <c r="Y465" i="1"/>
  <c r="AH463" i="1"/>
  <c r="A340" i="1"/>
  <c r="A406" i="1"/>
  <c r="X415" i="1"/>
  <c r="L32" i="3"/>
  <c r="AB415" i="1"/>
  <c r="AH415" i="1"/>
  <c r="A419" i="1"/>
  <c r="X428" i="1"/>
  <c r="L33" i="3"/>
  <c r="AB428" i="1"/>
  <c r="AH428" i="1"/>
  <c r="A432" i="1"/>
  <c r="X441" i="1"/>
  <c r="L34" i="3"/>
  <c r="AB441" i="1"/>
  <c r="AH441" i="1"/>
  <c r="A445" i="1"/>
  <c r="X454" i="1"/>
  <c r="L35" i="3"/>
  <c r="AB454" i="1"/>
  <c r="AH454" i="1"/>
  <c r="AB460" i="1"/>
  <c r="X460" i="1"/>
  <c r="F456" i="1"/>
  <c r="Y450" i="1"/>
  <c r="X452" i="1"/>
  <c r="F452" i="1"/>
  <c r="G450" i="1"/>
  <c r="F448" i="1"/>
  <c r="F446" i="1"/>
  <c r="Y445" i="1"/>
  <c r="F443" i="1"/>
  <c r="Y437" i="1"/>
  <c r="X439" i="1"/>
  <c r="F439" i="1"/>
  <c r="G437" i="1"/>
  <c r="F435" i="1"/>
  <c r="F433" i="1"/>
  <c r="Y432" i="1"/>
  <c r="F430" i="1"/>
  <c r="Y424" i="1"/>
  <c r="X426" i="1"/>
  <c r="F426" i="1"/>
  <c r="G424" i="1"/>
  <c r="F422" i="1"/>
  <c r="F420" i="1"/>
  <c r="Y419" i="1"/>
  <c r="F417" i="1"/>
  <c r="Y411" i="1"/>
  <c r="X413" i="1"/>
  <c r="F413" i="1"/>
  <c r="G411" i="1"/>
  <c r="F407" i="1"/>
  <c r="Y406" i="1"/>
  <c r="F403" i="1"/>
  <c r="G402" i="1"/>
  <c r="Y399" i="1"/>
  <c r="A333" i="1"/>
  <c r="A399" i="1"/>
  <c r="AH397" i="1"/>
  <c r="X349" i="1"/>
  <c r="L28" i="3"/>
  <c r="AB349" i="1"/>
  <c r="AH349" i="1"/>
  <c r="A353" i="1"/>
  <c r="X362" i="1"/>
  <c r="L29" i="3"/>
  <c r="AB362" i="1"/>
  <c r="AH362" i="1"/>
  <c r="A366" i="1"/>
  <c r="X375" i="1"/>
  <c r="L30" i="3"/>
  <c r="AB375" i="1"/>
  <c r="AH375" i="1"/>
  <c r="A379" i="1"/>
  <c r="X388" i="1"/>
  <c r="L31" i="3"/>
  <c r="AB388" i="1"/>
  <c r="AH388" i="1"/>
  <c r="AB394" i="1"/>
  <c r="X394" i="1"/>
  <c r="F390" i="1"/>
  <c r="Y384" i="1"/>
  <c r="X386" i="1"/>
  <c r="F386" i="1"/>
  <c r="G384" i="1"/>
  <c r="F382" i="1"/>
  <c r="F380" i="1"/>
  <c r="Y379" i="1"/>
  <c r="F377" i="1"/>
  <c r="Y371" i="1"/>
  <c r="X373" i="1"/>
  <c r="F373" i="1"/>
  <c r="G371" i="1"/>
  <c r="F369" i="1"/>
  <c r="F367" i="1"/>
  <c r="Y366" i="1"/>
  <c r="F364" i="1"/>
  <c r="Y358" i="1"/>
  <c r="X360" i="1"/>
  <c r="F360" i="1"/>
  <c r="G358" i="1"/>
  <c r="F356" i="1"/>
  <c r="F354" i="1"/>
  <c r="Y353" i="1"/>
  <c r="F351" i="1"/>
  <c r="Y345" i="1"/>
  <c r="X347" i="1"/>
  <c r="F347" i="1"/>
  <c r="G345" i="1"/>
  <c r="F341" i="1"/>
  <c r="Y340" i="1"/>
  <c r="F337" i="1"/>
  <c r="G336" i="1"/>
  <c r="Y333" i="1"/>
  <c r="AH331" i="1"/>
  <c r="A208" i="1"/>
  <c r="A274" i="1"/>
  <c r="X283" i="1"/>
  <c r="L24" i="3"/>
  <c r="AB283" i="1"/>
  <c r="AH283" i="1"/>
  <c r="A287" i="1"/>
  <c r="X296" i="1"/>
  <c r="L25" i="3"/>
  <c r="AB296" i="1"/>
  <c r="AH296" i="1"/>
  <c r="A300" i="1"/>
  <c r="X309" i="1"/>
  <c r="L26" i="3"/>
  <c r="AB309" i="1"/>
  <c r="AH309" i="1"/>
  <c r="A313" i="1"/>
  <c r="X322" i="1"/>
  <c r="L27" i="3"/>
  <c r="AB322" i="1"/>
  <c r="AH322" i="1"/>
  <c r="AB328" i="1"/>
  <c r="X328" i="1"/>
  <c r="F324" i="1"/>
  <c r="Y318" i="1"/>
  <c r="X320" i="1"/>
  <c r="F320" i="1"/>
  <c r="G318" i="1"/>
  <c r="F316" i="1"/>
  <c r="F314" i="1"/>
  <c r="Y313" i="1"/>
  <c r="F311" i="1"/>
  <c r="Y305" i="1"/>
  <c r="X307" i="1"/>
  <c r="F307" i="1"/>
  <c r="G305" i="1"/>
  <c r="F303" i="1"/>
  <c r="F301" i="1"/>
  <c r="Y300" i="1"/>
  <c r="F298" i="1"/>
  <c r="Y292" i="1"/>
  <c r="X294" i="1"/>
  <c r="F294" i="1"/>
  <c r="G292" i="1"/>
  <c r="F290" i="1"/>
  <c r="F288" i="1"/>
  <c r="Y287" i="1"/>
  <c r="F285" i="1"/>
  <c r="Y279" i="1"/>
  <c r="X281" i="1"/>
  <c r="F281" i="1"/>
  <c r="G279" i="1"/>
  <c r="F275" i="1"/>
  <c r="Y274" i="1"/>
  <c r="F271" i="1"/>
  <c r="G270" i="1"/>
  <c r="Y267" i="1"/>
  <c r="A201" i="1"/>
  <c r="A267" i="1"/>
  <c r="AH265" i="1"/>
  <c r="X217" i="1"/>
  <c r="L20" i="3"/>
  <c r="AB217" i="1"/>
  <c r="AH217" i="1"/>
  <c r="A221" i="1"/>
  <c r="X230" i="1"/>
  <c r="L21" i="3"/>
  <c r="AB230" i="1"/>
  <c r="AH230" i="1"/>
  <c r="A234" i="1"/>
  <c r="X243" i="1"/>
  <c r="L22" i="3"/>
  <c r="AB243" i="1"/>
  <c r="AH243" i="1"/>
  <c r="A247" i="1"/>
  <c r="X256" i="1"/>
  <c r="L23" i="3"/>
  <c r="AB256" i="1"/>
  <c r="AH256" i="1"/>
  <c r="AB262" i="1"/>
  <c r="X262" i="1"/>
  <c r="F258" i="1"/>
  <c r="Y252" i="1"/>
  <c r="X254" i="1"/>
  <c r="F254" i="1"/>
  <c r="G252" i="1"/>
  <c r="F250" i="1"/>
  <c r="F248" i="1"/>
  <c r="Y247" i="1"/>
  <c r="F245" i="1"/>
  <c r="Y239" i="1"/>
  <c r="X241" i="1"/>
  <c r="F241" i="1"/>
  <c r="G239" i="1"/>
  <c r="F237" i="1"/>
  <c r="F235" i="1"/>
  <c r="Y234" i="1"/>
  <c r="F232" i="1"/>
  <c r="Y226" i="1"/>
  <c r="X228" i="1"/>
  <c r="F228" i="1"/>
  <c r="G226" i="1"/>
  <c r="F224" i="1"/>
  <c r="F222" i="1"/>
  <c r="Y221" i="1"/>
  <c r="F219" i="1"/>
  <c r="Y213" i="1"/>
  <c r="X215" i="1"/>
  <c r="F215" i="1"/>
  <c r="G213" i="1"/>
  <c r="F209" i="1"/>
  <c r="Y208" i="1"/>
  <c r="F205" i="1"/>
  <c r="G204" i="1"/>
  <c r="Y201" i="1"/>
  <c r="AH199" i="1"/>
  <c r="A142" i="1"/>
  <c r="X151" i="1"/>
  <c r="L16" i="3"/>
  <c r="AB151" i="1"/>
  <c r="AH151" i="1"/>
  <c r="A155" i="1"/>
  <c r="X164" i="1"/>
  <c r="L17" i="3"/>
  <c r="AB164" i="1"/>
  <c r="AH164" i="1"/>
  <c r="A168" i="1"/>
  <c r="X177" i="1"/>
  <c r="L18" i="3"/>
  <c r="AB177" i="1"/>
  <c r="AH177" i="1"/>
  <c r="A181" i="1"/>
  <c r="X190" i="1"/>
  <c r="L19" i="3"/>
  <c r="AB190" i="1"/>
  <c r="AH190" i="1"/>
  <c r="AB196" i="1"/>
  <c r="X196" i="1"/>
  <c r="F192" i="1"/>
  <c r="Y186" i="1"/>
  <c r="X188" i="1"/>
  <c r="F188" i="1"/>
  <c r="G186" i="1"/>
  <c r="F184" i="1"/>
  <c r="F182" i="1"/>
  <c r="Y181" i="1"/>
  <c r="F179" i="1"/>
  <c r="Y173" i="1"/>
  <c r="X175" i="1"/>
  <c r="F175" i="1"/>
  <c r="G173" i="1"/>
  <c r="F171" i="1"/>
  <c r="F169" i="1"/>
  <c r="Y168" i="1"/>
  <c r="F166" i="1"/>
  <c r="Y160" i="1"/>
  <c r="X162" i="1"/>
  <c r="F162" i="1"/>
  <c r="G160" i="1"/>
  <c r="F158" i="1"/>
  <c r="F156" i="1"/>
  <c r="Y155" i="1"/>
  <c r="F153" i="1"/>
  <c r="Y147" i="1"/>
  <c r="X149" i="1"/>
  <c r="F149" i="1"/>
  <c r="G147" i="1"/>
  <c r="F143" i="1"/>
  <c r="Y142" i="1"/>
  <c r="F139" i="1"/>
  <c r="G138" i="1"/>
  <c r="Y135" i="1"/>
  <c r="A135" i="1"/>
  <c r="AH133" i="1"/>
  <c r="Y69" i="1"/>
  <c r="F73" i="1"/>
  <c r="G72" i="1"/>
  <c r="Y3" i="1"/>
  <c r="F7" i="1"/>
  <c r="G6" i="1"/>
  <c r="F4" i="1"/>
  <c r="A76" i="1"/>
  <c r="A69" i="1"/>
  <c r="AH67" i="1"/>
  <c r="A89" i="1"/>
  <c r="X85" i="1"/>
  <c r="L12" i="3"/>
  <c r="AB85" i="1"/>
  <c r="AH85" i="1"/>
  <c r="X98" i="1"/>
  <c r="L13" i="3"/>
  <c r="AB98" i="1"/>
  <c r="AH98" i="1"/>
  <c r="A102" i="1"/>
  <c r="X111" i="1"/>
  <c r="L14" i="3"/>
  <c r="AB111" i="1"/>
  <c r="AH111" i="1"/>
  <c r="A115" i="1"/>
  <c r="X124" i="1"/>
  <c r="L15" i="3"/>
  <c r="AB124" i="1"/>
  <c r="AH124" i="1"/>
  <c r="AB130" i="1"/>
  <c r="X130" i="1"/>
  <c r="F126" i="1"/>
  <c r="Y120" i="1"/>
  <c r="X122" i="1"/>
  <c r="F122" i="1"/>
  <c r="G120" i="1"/>
  <c r="F118" i="1"/>
  <c r="F116" i="1"/>
  <c r="Y115" i="1"/>
  <c r="F113" i="1"/>
  <c r="Y107" i="1"/>
  <c r="X109" i="1"/>
  <c r="F109" i="1"/>
  <c r="G107" i="1"/>
  <c r="F105" i="1"/>
  <c r="F103" i="1"/>
  <c r="Y102" i="1"/>
  <c r="F100" i="1"/>
  <c r="Y94" i="1"/>
  <c r="X96" i="1"/>
  <c r="F96" i="1"/>
  <c r="G94" i="1"/>
  <c r="F92" i="1"/>
  <c r="F90" i="1"/>
  <c r="Y89" i="1"/>
  <c r="F87" i="1"/>
  <c r="Y81" i="1"/>
  <c r="X83" i="1"/>
  <c r="F83" i="1"/>
  <c r="G81" i="1"/>
  <c r="F77" i="1"/>
  <c r="Y76" i="1"/>
  <c r="A23" i="1"/>
  <c r="A36" i="1"/>
  <c r="A49" i="1"/>
  <c r="F60" i="1"/>
  <c r="X58" i="1"/>
  <c r="L11" i="3"/>
  <c r="AB58" i="1"/>
  <c r="AH58" i="1"/>
  <c r="Y54" i="1"/>
  <c r="X56" i="1"/>
  <c r="F56" i="1"/>
  <c r="G54" i="1"/>
  <c r="F52" i="1"/>
  <c r="F50" i="1"/>
  <c r="Y49" i="1"/>
  <c r="F47" i="1"/>
  <c r="X45" i="1"/>
  <c r="L10" i="3"/>
  <c r="AB45" i="1"/>
  <c r="AH45" i="1"/>
  <c r="Y41" i="1"/>
  <c r="X43" i="1"/>
  <c r="F43" i="1"/>
  <c r="G41" i="1"/>
  <c r="F39" i="1"/>
  <c r="F37" i="1"/>
  <c r="Y36" i="1"/>
  <c r="F34" i="1"/>
  <c r="X32" i="1"/>
  <c r="L9" i="3"/>
  <c r="AB32" i="1"/>
  <c r="AH32" i="1"/>
  <c r="Y28" i="1"/>
  <c r="X30" i="1"/>
  <c r="F30" i="1"/>
  <c r="G28" i="1"/>
  <c r="F26" i="1"/>
  <c r="F24" i="1"/>
  <c r="Y23" i="1"/>
  <c r="L8" i="3"/>
  <c r="AB19" i="1"/>
  <c r="X19" i="1"/>
  <c r="Y15" i="1"/>
  <c r="X17" i="1"/>
  <c r="Y10" i="1"/>
  <c r="F21" i="1"/>
  <c r="F17" i="1"/>
  <c r="G15" i="1"/>
  <c r="F11" i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8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110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8" i="3"/>
  <c r="AH19" i="1"/>
  <c r="AB64" i="1"/>
  <c r="X64" i="1"/>
</calcChain>
</file>

<file path=xl/sharedStrings.xml><?xml version="1.0" encoding="utf-8"?>
<sst xmlns="http://schemas.openxmlformats.org/spreadsheetml/2006/main" count="3528" uniqueCount="1093">
  <si>
    <t>カタログP1の記入例をご参照いただき、必要事項（太線の枠内）をボールペンでご記入の上お申し込み下さい。</t>
    <rPh sb="7" eb="10">
      <t>キニュウレイ</t>
    </rPh>
    <rPh sb="12" eb="14">
      <t>サンショウ</t>
    </rPh>
    <rPh sb="19" eb="23">
      <t>ヒツヨウジコウ</t>
    </rPh>
    <rPh sb="24" eb="26">
      <t>フトセン</t>
    </rPh>
    <rPh sb="27" eb="29">
      <t>ワクナイ</t>
    </rPh>
    <rPh sb="38" eb="40">
      <t>キニュウ</t>
    </rPh>
    <rPh sb="41" eb="42">
      <t>ウエ</t>
    </rPh>
    <rPh sb="43" eb="44">
      <t>モウ</t>
    </rPh>
    <rPh sb="45" eb="46">
      <t>コ</t>
    </rPh>
    <rPh sb="47" eb="48">
      <t>クダ</t>
    </rPh>
    <phoneticPr fontId="2"/>
  </si>
  <si>
    <t>枚</t>
    <rPh sb="0" eb="1">
      <t>マイ</t>
    </rPh>
    <phoneticPr fontId="2"/>
  </si>
  <si>
    <t>/</t>
    <phoneticPr fontId="2"/>
  </si>
  <si>
    <t>宅配専用</t>
    <rPh sb="0" eb="4">
      <t>タクハイセンヨウ</t>
    </rPh>
    <phoneticPr fontId="2"/>
  </si>
  <si>
    <t>送信
枚数</t>
    <rPh sb="0" eb="5">
      <t>ソウシンマイスウ</t>
    </rPh>
    <phoneticPr fontId="2"/>
  </si>
  <si>
    <t>お名前</t>
    <rPh sb="1" eb="3">
      <t>ナマエ</t>
    </rPh>
    <phoneticPr fontId="2"/>
  </si>
  <si>
    <t>ご依頼主様</t>
    <rPh sb="1" eb="5">
      <t>イライヌシサマ</t>
    </rPh>
    <phoneticPr fontId="2"/>
  </si>
  <si>
    <t>ご住所</t>
    <rPh sb="1" eb="3">
      <t>ジュウショ</t>
    </rPh>
    <phoneticPr fontId="2"/>
  </si>
  <si>
    <t>ふりがな</t>
    <phoneticPr fontId="2"/>
  </si>
  <si>
    <t>様</t>
    <rPh sb="0" eb="1">
      <t>サマ</t>
    </rPh>
    <phoneticPr fontId="2"/>
  </si>
  <si>
    <t>☎</t>
  </si>
  <si>
    <t>☎</t>
    <phoneticPr fontId="2"/>
  </si>
  <si>
    <t>〒</t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</si>
  <si>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</si>
  <si>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</si>
  <si>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申込
番号</t>
    <rPh sb="0" eb="2">
      <t>モウシコミ</t>
    </rPh>
    <rPh sb="3" eb="5">
      <t>バンゴウ</t>
    </rPh>
    <phoneticPr fontId="2"/>
  </si>
  <si>
    <t>商品
型番</t>
    <rPh sb="0" eb="2">
      <t>ショウヒン</t>
    </rPh>
    <rPh sb="3" eb="5">
      <t>カタバン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</si>
  <si>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</si>
  <si>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</si>
  <si>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お届け先１</t>
    <rPh sb="1" eb="2">
      <t>トド</t>
    </rPh>
    <rPh sb="3" eb="4">
      <t>サキ</t>
    </rPh>
    <phoneticPr fontId="2"/>
  </si>
  <si>
    <t>発注日：</t>
    <rPh sb="0" eb="3">
      <t>ハッチュウビ</t>
    </rPh>
    <phoneticPr fontId="2"/>
  </si>
  <si>
    <t>年　月　日</t>
    <rPh sb="0" eb="1">
      <t>ネンN</t>
    </rPh>
    <rPh sb="2" eb="3">
      <t>ツキ</t>
    </rPh>
    <rPh sb="4" eb="5">
      <t>ヒ</t>
    </rPh>
    <phoneticPr fontId="2"/>
  </si>
  <si>
    <t>送料</t>
    <rPh sb="0" eb="2">
      <t>ソウリョウ</t>
    </rPh>
    <phoneticPr fontId="2"/>
  </si>
  <si>
    <t>合計</t>
    <rPh sb="0" eb="2">
      <t>ゴウケイ</t>
    </rPh>
    <phoneticPr fontId="2"/>
  </si>
  <si>
    <t>取り扱い店</t>
    <rPh sb="0" eb="1">
      <t>ト</t>
    </rPh>
    <rPh sb="2" eb="3">
      <t>アツカ</t>
    </rPh>
    <rPh sb="4" eb="5">
      <t>テン</t>
    </rPh>
    <phoneticPr fontId="2"/>
  </si>
  <si>
    <t>コードNo.</t>
    <phoneticPr fontId="2"/>
  </si>
  <si>
    <t>発注番号</t>
    <rPh sb="0" eb="4">
      <t>ハッチュウバンゴウ</t>
    </rPh>
    <phoneticPr fontId="2"/>
  </si>
  <si>
    <t>お中元ご注文承り書</t>
    <rPh sb="1" eb="3">
      <t>チュウゲン</t>
    </rPh>
    <rPh sb="4" eb="6">
      <t>チュウモン</t>
    </rPh>
    <rPh sb="6" eb="7">
      <t>ウケタマワ</t>
    </rPh>
    <rPh sb="8" eb="9">
      <t>ショ</t>
    </rPh>
    <phoneticPr fontId="2"/>
  </si>
  <si>
    <t>W3302-01</t>
  </si>
  <si>
    <t>毛ｶﾞﾆ鍋ｾｯﾄ</t>
  </si>
  <si>
    <t>SSF-01</t>
  </si>
  <si>
    <t>8%</t>
  </si>
  <si>
    <t>W3302-02</t>
  </si>
  <si>
    <t>北海道新巻鮭姿切身</t>
  </si>
  <si>
    <t>7100</t>
  </si>
  <si>
    <t>W3303-01</t>
  </si>
  <si>
    <t>毛がに･ほたて･えび･いくらｾｯﾄ</t>
  </si>
  <si>
    <t>W3303-02</t>
  </si>
  <si>
    <t>生ずわいがにのむき身 (2種合計700g)</t>
  </si>
  <si>
    <t>330032</t>
  </si>
  <si>
    <t>W3303-03</t>
  </si>
  <si>
    <t>生ずわいがにのむき身 (2種合計500g)</t>
  </si>
  <si>
    <t>330031</t>
  </si>
  <si>
    <t>W3303-04</t>
  </si>
  <si>
    <t>かに鍋</t>
  </si>
  <si>
    <t>430097</t>
  </si>
  <si>
    <t>W3304-01</t>
  </si>
  <si>
    <t>北の小鍋6個</t>
  </si>
  <si>
    <t>460005</t>
  </si>
  <si>
    <t>W3304-02</t>
  </si>
  <si>
    <t>石狩鍋</t>
  </si>
  <si>
    <t>460003</t>
  </si>
  <si>
    <t>W3304-03</t>
  </si>
  <si>
    <t>海鮮二色鍋ｾｯﾄ</t>
  </si>
  <si>
    <t>W3304-04</t>
  </si>
  <si>
    <t>海鮮味噌ﾊﾞﾀｰ鍋ｾｯﾄ</t>
  </si>
  <si>
    <t>W3304-05</t>
  </si>
  <si>
    <t>たらばとずわいのかに鍋ｾｯﾄ</t>
  </si>
  <si>
    <t>W3305-01</t>
  </si>
  <si>
    <t>新巻鮭姿切れ目入り</t>
  </si>
  <si>
    <t>430065</t>
  </si>
  <si>
    <t>W3305-02</t>
  </si>
  <si>
    <t>紅鮭半身姿切身</t>
  </si>
  <si>
    <t>430123</t>
  </si>
  <si>
    <t>W3305-03</t>
  </si>
  <si>
    <t>鮭切身ｾｯﾄ(紅鮭･時鮭)</t>
  </si>
  <si>
    <t>430124</t>
  </si>
  <si>
    <t>W3305-04</t>
  </si>
  <si>
    <t>北の匠(たくみ)北海道「鮭の匠」利き鮭ｾｯﾄ</t>
  </si>
  <si>
    <t>W3305-05</t>
  </si>
  <si>
    <t>鮭山ﾏｽ男商店 新潟県笹川流れ藻塩寒風干し</t>
  </si>
  <si>
    <t>W3305-06</t>
  </si>
  <si>
    <t>北海海鮮ｾｯﾄ(A)</t>
  </si>
  <si>
    <t>W3306-01</t>
  </si>
  <si>
    <t>道産ｸﾞﾙﾒｾｯﾄ</t>
  </si>
  <si>
    <t>W3306-02</t>
  </si>
  <si>
    <t>静岡県産:まぐろ詰合せ めばち鮪赤身1柵･た</t>
  </si>
  <si>
    <t>PFM-002</t>
  </si>
  <si>
    <t>W3306-03</t>
  </si>
  <si>
    <t>静岡県産:まぐろ詰合せ めばち鮪赤身2柵･た</t>
  </si>
  <si>
    <t>PFM-015</t>
  </si>
  <si>
    <t>W3306-04</t>
  </si>
  <si>
    <t>静岡県産:まぐろ詰合せ めばち鮪中とろ1柵･</t>
  </si>
  <si>
    <t>PFM-017</t>
  </si>
  <si>
    <t>W3306-05</t>
  </si>
  <si>
    <t>ほたて玉冷 500g</t>
  </si>
  <si>
    <t>W3306-06</t>
  </si>
  <si>
    <t>塩数の子 500g</t>
  </si>
  <si>
    <t>W3306-07</t>
  </si>
  <si>
    <t>塩数の子</t>
  </si>
  <si>
    <t>7038</t>
  </si>
  <si>
    <t>W3307-01</t>
  </si>
  <si>
    <t>室蘭うずらのﾌﾟﾘﾝ&amp;ｶｽﾃﾗ(小)ｾｯﾄ</t>
  </si>
  <si>
    <t>W3307-02</t>
  </si>
  <si>
    <t>函館ｽｲｰﾂｾﾚｸｼｮﾝR</t>
  </si>
  <si>
    <t>W3307-03</t>
  </si>
  <si>
    <t>ｶﾞﾚｯﾄｾｯﾄ</t>
  </si>
  <si>
    <t>WD-S</t>
  </si>
  <si>
    <t>W3307-04</t>
  </si>
  <si>
    <t>北海道かりんとう6種ｾｯﾄR</t>
  </si>
  <si>
    <t>W3308-01</t>
  </si>
  <si>
    <t>三國ｼｪﾌ推奨 漁吉丸の銀聖焼魚ｷﾞﾌﾄ</t>
  </si>
  <si>
    <t>MGY</t>
  </si>
  <si>
    <t>W3308-02</t>
  </si>
  <si>
    <t>ふらの和牛 ｻｰﾛｲﾝｽﾃｰｷ用 ｽﾃｰｷｿｰｽ付</t>
  </si>
  <si>
    <t>W3308-03</t>
  </si>
  <si>
    <t>北海道霜降りﾊﾝﾊﾞｰｸﾞ ﾊﾝﾊﾞｰｸﾞおろしｿｰｽ付</t>
  </si>
  <si>
    <t>W3308-04</t>
  </si>
  <si>
    <t>ﾄﾝﾃﾞﾝﾌｧｰﾑｷﾞﾌﾄ</t>
  </si>
  <si>
    <t>FT-50A</t>
  </si>
  <si>
    <t>W3308-05</t>
  </si>
  <si>
    <t>味付ｼﾞﾝｷﾞｽｶﾝ･ﾎﾙﾓﾝｾｯﾄ</t>
  </si>
  <si>
    <t>W3308-06</t>
  </si>
  <si>
    <t>道内名店8食ｾｯﾄA</t>
  </si>
  <si>
    <t>W3309-01</t>
  </si>
  <si>
    <t>三國ｼｪﾌ推奨 北海道ｸﾚｰﾑﾌﾞﾘｭﾚｾｯﾄ</t>
  </si>
  <si>
    <t>MMC-N</t>
  </si>
  <si>
    <t>W3309-02</t>
  </si>
  <si>
    <t>三國ｼｪﾌ推奨 北海道ｸﾚｰﾑﾌﾞﾘｭﾚ･ﾐﾙｸﾌﾞﾘｭﾚｾｯﾄ</t>
  </si>
  <si>
    <t>MCM-N</t>
  </si>
  <si>
    <t>W3309-03</t>
  </si>
  <si>
    <t>三國ｼｪﾌ推奨 ﾁｮｺﾚｰﾄもち3種ｷﾞﾌﾄ</t>
  </si>
  <si>
    <t>MTC-3</t>
  </si>
  <si>
    <t>W3309-04</t>
  </si>
  <si>
    <t>三國ｼｪﾌ推奨 北海道ﾁｰｽﾞｽﾌﾚｾｯﾄ</t>
  </si>
  <si>
    <t>MPC</t>
  </si>
  <si>
    <t>W3309-05</t>
  </si>
  <si>
    <t>三國ｼｪﾌ推奨 北海道ﾌﾟﾚﾐｱﾑｱｲｽ3種ｾｯﾄ(6個)</t>
  </si>
  <si>
    <t>MNA-R</t>
  </si>
  <si>
    <t>W3309-06</t>
  </si>
  <si>
    <t>三國ｼｪﾌ推奨 北海道ﾌﾟﾚﾐｱﾑｱｲｽ3種ｾｯﾄ(10個)</t>
  </si>
  <si>
    <t>MNA-R10</t>
  </si>
  <si>
    <t>W3309-07</t>
  </si>
  <si>
    <t>三國ｼｪﾌ推奨 北のたらこ･明太子ｾｯﾄ</t>
  </si>
  <si>
    <t>W3309-08</t>
  </si>
  <si>
    <t>三國ｼｪﾌ推奨 銀聖詰め合わせｷﾞﾌﾄ</t>
  </si>
  <si>
    <t>MGT-75B</t>
  </si>
  <si>
    <t>W3310-01</t>
  </si>
  <si>
    <t>三國ｼｪﾌ推奨 北海道手作りﾛｰｽﾊﾑ･ﾎﾞﾛﾆｱｿｰｾｰｼ</t>
  </si>
  <si>
    <t>W3310-02</t>
  </si>
  <si>
    <t>三國ｼｪﾌ推奨 北海道手作りﾊﾑｷﾞﾌﾄ</t>
  </si>
  <si>
    <t>MN-40</t>
  </si>
  <si>
    <t>W3310-03</t>
  </si>
  <si>
    <t>三國ｼｪﾌ推奨 北海道手作りﾊﾑ･ﾁｰｽﾞｷﾞﾌﾄ</t>
  </si>
  <si>
    <t>MN-33</t>
  </si>
  <si>
    <t>W3310-04</t>
  </si>
  <si>
    <t>MN-52</t>
  </si>
  <si>
    <t>W3310-05</t>
  </si>
  <si>
    <t>三國ｼｪﾌ推奨 北海道産牛ﾛｰｽﾄﾋﾞｰﾌ</t>
  </si>
  <si>
    <t>W3310-06</t>
  </si>
  <si>
    <t>三國ｼｪﾌ推奨 北海道産牛ﾛｰｽﾄﾋﾞｰﾌ&amp;焼豚ｾｯﾄ</t>
  </si>
  <si>
    <t>W3310-07</t>
  </si>
  <si>
    <t>三國ｼｪﾌ推奨 北海道産牛ﾛｰｽﾄﾋﾞｰﾌ&amp;漁吉丸の</t>
  </si>
  <si>
    <t>MRS-B</t>
  </si>
  <si>
    <t>W3310-08</t>
  </si>
  <si>
    <t>三國ｼｪﾌ推奨 十勝工場発ﾊﾝﾊﾞｰｸﾞｾｯﾄN</t>
  </si>
  <si>
    <t>W3311-01</t>
  </si>
  <si>
    <t>伊藤ﾊﾑ 「至福の和食」 賛否両論 和のﾛｰｽﾄﾋ</t>
  </si>
  <si>
    <t>WR-50</t>
  </si>
  <si>
    <t>W3311-02</t>
  </si>
  <si>
    <t>伊藤ﾊﾑ 「至福の和食」 賛否両論 ﾛｰｽﾄﾋﾞｰﾌ</t>
  </si>
  <si>
    <t>WO-50</t>
  </si>
  <si>
    <t>W3311-03</t>
  </si>
  <si>
    <t>伊藤ﾊﾑ 「至福の和食」 賛否両論 三種の豚</t>
  </si>
  <si>
    <t>WA-36A</t>
  </si>
  <si>
    <t>W3311-04</t>
  </si>
  <si>
    <t>伊藤ﾊﾑ 「至福の和食」 賛否両論 和惣菜</t>
  </si>
  <si>
    <t>WA-30</t>
  </si>
  <si>
    <t>W3311-05</t>
  </si>
  <si>
    <t>WA-51</t>
  </si>
  <si>
    <t>W3311-06</t>
  </si>
  <si>
    <t>伊藤ﾊﾑ 「至福の和食」 賛否両論 こだわり</t>
  </si>
  <si>
    <t>WN-28</t>
  </si>
  <si>
    <t>W3311-07</t>
  </si>
  <si>
    <t>伊藤ﾊﾑ 「至福の和食」 賛否両論 しぐれ煮</t>
  </si>
  <si>
    <t>WA-3A</t>
  </si>
  <si>
    <t>W3311-08</t>
  </si>
  <si>
    <t>WA-4A</t>
  </si>
  <si>
    <t>W3312-01</t>
  </si>
  <si>
    <t>伊藤ﾊﾑ 「至福の洋食」田崎真也 ｾﾚｸｼｮﾝ</t>
  </si>
  <si>
    <t>YO-55</t>
  </si>
  <si>
    <t>W3312-02</t>
  </si>
  <si>
    <t>YO-40</t>
  </si>
  <si>
    <t>W3312-03</t>
  </si>
  <si>
    <t>CH-31</t>
  </si>
  <si>
    <t>W3312-04</t>
  </si>
  <si>
    <t>YOP-40</t>
  </si>
  <si>
    <t>W3312-05</t>
  </si>
  <si>
    <t>ST-32</t>
  </si>
  <si>
    <t>W3312-06</t>
  </si>
  <si>
    <t>ST-35</t>
  </si>
  <si>
    <t>W3312-07</t>
  </si>
  <si>
    <t>RY-40</t>
  </si>
  <si>
    <t>W3313-01</t>
  </si>
  <si>
    <t>銀座千疋屋 銀座ﾌﾟﾘﾝ詰合せ</t>
  </si>
  <si>
    <t>PGS-316</t>
  </si>
  <si>
    <t>W3313-02</t>
  </si>
  <si>
    <t>銀座千疋屋 いちごｼｮｺﾗ&amp;ﾌｨﾅﾝｼｪ</t>
  </si>
  <si>
    <t>PGS-251</t>
  </si>
  <si>
    <t>W3313-03</t>
  </si>
  <si>
    <t>銀座千疋屋 銀座ﾌﾙｰﾂ大福</t>
  </si>
  <si>
    <t>PGS-329</t>
  </si>
  <si>
    <t>W3314-01</t>
  </si>
  <si>
    <t>銀座千疋屋 銀座ﾐﾙﾌｨｰﾕｱｲｽ</t>
  </si>
  <si>
    <t>PGS-125</t>
  </si>
  <si>
    <t>W3314-02</t>
  </si>
  <si>
    <t>銀座千疋屋 銀座ﾌﾟﾚﾐｱﾑｱｲｽ</t>
  </si>
  <si>
    <t>PGS-036</t>
  </si>
  <si>
    <t>W3314-03</t>
  </si>
  <si>
    <t>銀座千疋屋 銀座ﾐﾙﾌｨｰﾕ</t>
  </si>
  <si>
    <t>PGS-073</t>
  </si>
  <si>
    <t>W3314-04</t>
  </si>
  <si>
    <t>銀座千疋屋 銀座ﾌﾙｰﾂｻﾝﾄﾞ</t>
  </si>
  <si>
    <t>PGS-243</t>
  </si>
  <si>
    <t>W3314-05</t>
  </si>
  <si>
    <t>銀座千疋屋 銀座焼きｼｮｺﾗｻﾌﾞﾚ</t>
  </si>
  <si>
    <t>PGS-276</t>
  </si>
  <si>
    <t>W3314-06</t>
  </si>
  <si>
    <t>銀座千疋屋 銀座ﾌﾙｰﾂｸｰﾍﾝ</t>
  </si>
  <si>
    <t>PGS-164</t>
  </si>
  <si>
    <t>W3314-07</t>
  </si>
  <si>
    <t>銀座千疋屋 銀座ﾌﾟﾁﾌﾙｰﾂﾀﾙﾄ</t>
  </si>
  <si>
    <t>PGS-327</t>
  </si>
  <si>
    <t>W3315-01</t>
  </si>
  <si>
    <t>ｽｲｰﾄﾎﾟﾃﾄ8個入り</t>
  </si>
  <si>
    <t>W3315-02</t>
  </si>
  <si>
    <t>ｸｯｷｰｼｭｰ&amp;ﾌﾟﾘﾝｾｯﾄ</t>
  </si>
  <si>
    <t>W3315-03</t>
  </si>
  <si>
    <t>ﾊﾞｽｸﾁｰｽﾞｹｰｷｾｯﾄ</t>
  </si>
  <si>
    <t>W3315-04</t>
  </si>
  <si>
    <t>ﾊｰｹﾞﾝﾀﾞｯﾂ ｾﾚｸﾄBOX</t>
  </si>
  <si>
    <t>HDS-1</t>
  </si>
  <si>
    <t>W3315-05</t>
  </si>
  <si>
    <t>ｺｰﾙﾄﾞ･ｽﾄｰﾝ･ｸﾘｰﾏﾘｰ ﾌﾟﾚﾐｱﾑｱｲｽｷｬﾝﾃﾞｨ10本ｾｯﾄ</t>
  </si>
  <si>
    <t>MA-2</t>
  </si>
  <si>
    <t>W3316-01</t>
  </si>
  <si>
    <t>「乳蔵」北海道ﾐｯｸｽﾍﾞﾘｰﾀﾙﾄ&amp;木苺ﾌﾟﾘﾝ</t>
  </si>
  <si>
    <t>8868</t>
  </si>
  <si>
    <t>W3316-02</t>
  </si>
  <si>
    <t>「乳蔵」北海道十勝生どら</t>
  </si>
  <si>
    <t>7819</t>
  </si>
  <si>
    <t>W3316-03</t>
  </si>
  <si>
    <t>たまごろうくんの焼きﾄﾞｰﾅﾂ10個入り</t>
  </si>
  <si>
    <t>W3316-04</t>
  </si>
  <si>
    <t>ﾀﾙﾄと2種のﾌﾟﾘﾝ</t>
  </si>
  <si>
    <t>440062</t>
  </si>
  <si>
    <t>W3316-05</t>
  </si>
  <si>
    <t>たっぷり白どら小豆･苺ﾚｱﾁｰｽﾞｾｯﾄ</t>
  </si>
  <si>
    <t>W3316-06</t>
  </si>
  <si>
    <t>十勝ｶｯﾌﾟぜんざい</t>
  </si>
  <si>
    <t>6554</t>
  </si>
  <si>
    <t>W3316-07</t>
  </si>
  <si>
    <t>ﾌﾟﾗｲﾑｽｲｰﾂ</t>
  </si>
  <si>
    <t>TV-30</t>
  </si>
  <si>
    <t>W3316-08</t>
  </si>
  <si>
    <t>和菓の匠彩</t>
  </si>
  <si>
    <t>KU-30</t>
  </si>
  <si>
    <t>W3317-01</t>
  </si>
  <si>
    <t>ｻﾝふじ&amp;王林 3kg</t>
  </si>
  <si>
    <t>W3317-02</t>
  </si>
  <si>
    <t>ｻﾝふじ&amp;王林 5kg</t>
  </si>
  <si>
    <t>W3317-03</t>
  </si>
  <si>
    <t xml:space="preserve">長野県産 ｻﾝふじりんご 3kg </t>
  </si>
  <si>
    <t>W3317-04</t>
  </si>
  <si>
    <t>長野県産 ｻﾝふじりんご 5kg</t>
  </si>
  <si>
    <t>W3317-05</t>
  </si>
  <si>
    <t>ｱｰﾙｽﾒﾛﾝ&amp;ｻﾝふじ</t>
  </si>
  <si>
    <t>W3317-06</t>
  </si>
  <si>
    <t>ｱｰﾙｽﾒﾛﾝ&amp;みかん</t>
  </si>
  <si>
    <t>W3318-01</t>
  </si>
  <si>
    <t>有田みかん 3kg</t>
  </si>
  <si>
    <t>W3318-02</t>
  </si>
  <si>
    <t>有田みかん 5kg</t>
  </si>
  <si>
    <t>W3318-03</t>
  </si>
  <si>
    <t>蒲郡みかん 3kg</t>
  </si>
  <si>
    <t>W3318-04</t>
  </si>
  <si>
    <t>蒲郡みかん 5kg</t>
  </si>
  <si>
    <t>W3318-05</t>
  </si>
  <si>
    <t>三ヶ日みかん 4kg</t>
  </si>
  <si>
    <t>W3318-06</t>
  </si>
  <si>
    <t>三ヶ日みかん 8kg</t>
  </si>
  <si>
    <t>W3318-07</t>
  </si>
  <si>
    <t>富有柿 3.3kg</t>
  </si>
  <si>
    <t>W3318-08</t>
  </si>
  <si>
    <t>富有柿 6.6kg</t>
  </si>
  <si>
    <t>W3318-09</t>
  </si>
  <si>
    <t>ﾊｳｽﾃﾞｺﾎﾟﾝ</t>
  </si>
  <si>
    <t>W3319-01</t>
  </si>
  <si>
    <t>氷温乾燥一夜干しｾｯﾄ</t>
  </si>
  <si>
    <t>W3319-02</t>
  </si>
  <si>
    <t>大和しじみ</t>
  </si>
  <si>
    <t>ITG40</t>
  </si>
  <si>
    <t>W3319-03</t>
  </si>
  <si>
    <t>山陰のど黒一夜干&amp;しじみ 詰合せ</t>
  </si>
  <si>
    <t>2198-35</t>
  </si>
  <si>
    <t>W3319-04</t>
  </si>
  <si>
    <t>山陰海鮮一夜干しｾｯﾄ</t>
  </si>
  <si>
    <t>1853-50</t>
  </si>
  <si>
    <t>W3319-05</t>
  </si>
  <si>
    <t>北海道 干物ｾｯﾄA</t>
  </si>
  <si>
    <t>H-03</t>
  </si>
  <si>
    <t>W3319-06</t>
  </si>
  <si>
    <t>京味噌漬け魚ｾｯﾄ(化学調味料･合成着色料･保</t>
  </si>
  <si>
    <t>PFD-001</t>
  </si>
  <si>
    <t>W3319-07</t>
  </si>
  <si>
    <t>PFD-003</t>
  </si>
  <si>
    <t>W3319-08</t>
  </si>
  <si>
    <t>五島灘の塩 国産無添加干物 詰合せ</t>
  </si>
  <si>
    <t>PFHI-006</t>
  </si>
  <si>
    <t>W3320-01</t>
  </si>
  <si>
    <t>福岡県 やまや 無着色辛子明太子</t>
  </si>
  <si>
    <t>2218-35</t>
  </si>
  <si>
    <t>W3320-02</t>
  </si>
  <si>
    <t>2219-50</t>
  </si>
  <si>
    <t>W3320-03</t>
  </si>
  <si>
    <t>北海道いくら･鮭とやまや明太子 詰合せ</t>
  </si>
  <si>
    <t>2461-35</t>
  </si>
  <si>
    <t>W3320-04</t>
  </si>
  <si>
    <t>北海道いくら･3種の鮭とやまや明太子 詰合</t>
  </si>
  <si>
    <t>2740-50</t>
  </si>
  <si>
    <t>W3320-05</t>
  </si>
  <si>
    <t>北海道産いくらとやまや明太子･味付け数の</t>
  </si>
  <si>
    <t>2737-35</t>
  </si>
  <si>
    <t>W3320-06</t>
  </si>
  <si>
    <t>2739-50</t>
  </si>
  <si>
    <t>W3320-07</t>
  </si>
  <si>
    <t>長崎名産あごだし 明太子 300g入り</t>
  </si>
  <si>
    <t>PFME-001</t>
  </si>
  <si>
    <t>W3320-08</t>
  </si>
  <si>
    <t>長崎名産あごだし 明太子 600g入り</t>
  </si>
  <si>
    <t>PFME-003</t>
  </si>
  <si>
    <t>W3321-01</t>
  </si>
  <si>
    <t>数の子松前漬&amp;いくら醤油漬</t>
  </si>
  <si>
    <t>81230</t>
  </si>
  <si>
    <t>W3321-02</t>
  </si>
  <si>
    <t>松前4点ｾｯﾄ</t>
  </si>
  <si>
    <t>W3321-03</t>
  </si>
  <si>
    <t>数の子松前漬け</t>
  </si>
  <si>
    <t>430046</t>
  </si>
  <si>
    <t>W3321-04</t>
  </si>
  <si>
    <t>数の子とかにの贅沢松前漬けｾｯﾄ</t>
  </si>
  <si>
    <t>430047</t>
  </si>
  <si>
    <t>W3321-05</t>
  </si>
  <si>
    <t>うにほたて(小川ｳﾆ)･北海道産いくら･味付け</t>
  </si>
  <si>
    <t>3816-30</t>
  </si>
  <si>
    <t>W3321-06</t>
  </si>
  <si>
    <t>3819-50</t>
  </si>
  <si>
    <t>W3322-01</t>
  </si>
  <si>
    <t>たらこ･明太子ほぐしｾｯﾄ</t>
  </si>
  <si>
    <t>W3322-02</t>
  </si>
  <si>
    <t>美味いよ！ 明太子･松前漬けｾｯﾄ</t>
  </si>
  <si>
    <t>W3322-03</t>
  </si>
  <si>
    <t>知床丼ｾｯﾄA</t>
  </si>
  <si>
    <t>W3322-04</t>
  </si>
  <si>
    <t>北の海鮮小鉢(6食ｾｯﾄ)</t>
  </si>
  <si>
    <t>W3322-05</t>
  </si>
  <si>
    <t>陸奥三陸 海鮮丼ｾｯﾄ</t>
  </si>
  <si>
    <t>PFKD-001</t>
  </si>
  <si>
    <t>W3322-06</t>
  </si>
  <si>
    <t>PFKD-002</t>
  </si>
  <si>
    <t>W3322-07</t>
  </si>
  <si>
    <t>PFKD-003</t>
  </si>
  <si>
    <t>W3323-01</t>
  </si>
  <si>
    <t>日本3大和牛ｾｯﾄ 900g</t>
  </si>
  <si>
    <t>2307-3</t>
  </si>
  <si>
    <t>W3323-02</t>
  </si>
  <si>
    <t>近江牛 焼肉</t>
  </si>
  <si>
    <t>2318-50</t>
  </si>
  <si>
    <t>W3323-03</t>
  </si>
  <si>
    <t>2320-100</t>
  </si>
  <si>
    <t>W3323-04</t>
  </si>
  <si>
    <t>神戸牛乃匠 神戸ﾋﾞｰﾌｽﾃｰｷ</t>
  </si>
  <si>
    <t>3150-80</t>
  </si>
  <si>
    <t>W3323-05</t>
  </si>
  <si>
    <t>3151-100</t>
  </si>
  <si>
    <t>W3323-06</t>
  </si>
  <si>
    <t>松阪牛 すき焼き</t>
  </si>
  <si>
    <t>3160-50</t>
  </si>
  <si>
    <t>W3323-07</t>
  </si>
  <si>
    <t>3163-100</t>
  </si>
  <si>
    <t>W3324-01</t>
  </si>
  <si>
    <t>牛ﾃｰﾙｶﾚｰ2箱</t>
  </si>
  <si>
    <t>2984*2</t>
  </si>
  <si>
    <t>W3324-02</t>
  </si>
  <si>
    <t>牛ﾃｰﾙｶﾚｰ3箱</t>
  </si>
  <si>
    <t>2984*3</t>
  </si>
  <si>
    <t>W3324-03</t>
  </si>
  <si>
    <t>牛ﾛｰﾙｽﾃｰｷ(6袋入)</t>
  </si>
  <si>
    <t>822</t>
  </si>
  <si>
    <t>W3324-04</t>
  </si>
  <si>
    <t>牛ﾛｰﾙｽﾃｰｷ(8袋入)</t>
  </si>
  <si>
    <t>1042</t>
  </si>
  <si>
    <t>W3324-05</t>
  </si>
  <si>
    <t>黒豚ﾛｰﾙｽﾃｰｷ(6袋入)</t>
  </si>
  <si>
    <t>730</t>
  </si>
  <si>
    <t>W3324-06</t>
  </si>
  <si>
    <t>黒豚ﾛｰﾙｽﾃｰｷ(8袋入)</t>
  </si>
  <si>
    <t>422</t>
  </si>
  <si>
    <t>W3324-07</t>
  </si>
  <si>
    <t>ﾛｰﾙｽﾃｰｷ2種 食べくらべｾｯﾄ</t>
  </si>
  <si>
    <t>2856</t>
  </si>
  <si>
    <t>W3325-01</t>
  </si>
  <si>
    <t>北海道ﾁｰｽﾞﾋﾟｻﾞ3枚入り</t>
  </si>
  <si>
    <t>450017</t>
  </si>
  <si>
    <t>W3325-02</t>
  </si>
  <si>
    <t>乳蔵ｶﾏﾝﾍﾞｰﾙﾁｰｽﾞ&amp;北海道ﾛｰｽﾄﾋﾞｰﾌ</t>
  </si>
  <si>
    <t>7919</t>
  </si>
  <si>
    <t>W3325-03</t>
  </si>
  <si>
    <t>札幌ﾊﾞﾙﾅﾊﾞ 農家のﾍﾞｰｺﾝ詰合せ</t>
  </si>
  <si>
    <t>15459</t>
  </si>
  <si>
    <t>W3325-04</t>
  </si>
  <si>
    <t>北海道産 鶏丼の具(加熱済み)8食ｾｯﾄ</t>
  </si>
  <si>
    <t>W3325-05</t>
  </si>
  <si>
    <t>北海道産 豚丼の具(醤油味)8食ｾｯﾄ</t>
  </si>
  <si>
    <t>W3325-06</t>
  </si>
  <si>
    <t>十勝清水牛ﾊﾝﾊﾞｰｸﾞ6種</t>
  </si>
  <si>
    <t>4620</t>
  </si>
  <si>
    <t>W3325-07</t>
  </si>
  <si>
    <t>知床牛すき焼き</t>
  </si>
  <si>
    <t>8983</t>
  </si>
  <si>
    <t>W3326-01</t>
  </si>
  <si>
    <t>博多八粋堂もつ鍋ｾｯﾄ醤油味2人前</t>
  </si>
  <si>
    <t>3428-35</t>
  </si>
  <si>
    <t>W3326-02</t>
  </si>
  <si>
    <t>博多八粋堂もつ鍋とやまや明太子詰合せ</t>
  </si>
  <si>
    <t>3567-50</t>
  </si>
  <si>
    <t>W3326-03</t>
  </si>
  <si>
    <t>神戸ﾋﾞｰﾌﾊﾝﾊﾞｰｸﾞ&amp;ｶﾚｰ詰合せ</t>
  </si>
  <si>
    <t>3784-35</t>
  </si>
  <si>
    <t>W3326-04</t>
  </si>
  <si>
    <t>神戸南京町「皇蘭」ﾐﾆ肉まん 30個</t>
  </si>
  <si>
    <t>G9</t>
  </si>
  <si>
    <t>W3326-05</t>
  </si>
  <si>
    <t>飛騨高山ﾌｧｸﾄﾘｰ 松阪牛･近江牛･飛騨牛 銘牛</t>
  </si>
  <si>
    <t>OAH-50C</t>
  </si>
  <si>
    <t>W3326-06</t>
  </si>
  <si>
    <t>OAH-80C</t>
  </si>
  <si>
    <t>W3326-07</t>
  </si>
  <si>
    <t>OAH-100C</t>
  </si>
  <si>
    <t>W3327-01</t>
  </si>
  <si>
    <t>富士山麓 生ﾗｰﾒﾝ10食ｽｰﾌﾟ4種（中華そば・み</t>
  </si>
  <si>
    <t>W3327-02</t>
  </si>
  <si>
    <t>富士山麓 焼豚ﾗｰﾒﾝ中華ｿﾊﾞ6食</t>
  </si>
  <si>
    <t>W3327-03</t>
  </si>
  <si>
    <t>富士山麓 焼豚ﾗｰﾒﾝﾐｯｸｽ8食ｽｰﾌﾟ4種（中華そ</t>
  </si>
  <si>
    <t>W3327-04</t>
  </si>
  <si>
    <t>富士山麓 ｽﾗｲｽ焼豚&amp;手づくりﾊﾑ 豪華詰め合</t>
  </si>
  <si>
    <t>W3327-05</t>
  </si>
  <si>
    <t>富士山麓 ﾃﾞﾗｯｸｽｾｯﾄ</t>
  </si>
  <si>
    <t>W3327-06</t>
  </si>
  <si>
    <t>ﾛｰｽﾄﾋﾞｰﾌ300g</t>
  </si>
  <si>
    <t>8863</t>
  </si>
  <si>
    <t>W3327-07</t>
  </si>
  <si>
    <t>丸大食品 ﾛｰｽﾄﾋﾞｰﾌ</t>
  </si>
  <si>
    <t>GM-60</t>
  </si>
  <si>
    <t>W3327-08</t>
  </si>
  <si>
    <t>丸大食品 煌彩&amp;ﾁﾙﾄﾞﾛｰｽﾄﾋﾞｰﾌ</t>
  </si>
  <si>
    <t>MRT-473</t>
  </si>
  <si>
    <t>W3327-09</t>
  </si>
  <si>
    <t>MRT-455</t>
  </si>
  <si>
    <t>W3327-10</t>
  </si>
  <si>
    <t>MRT-575</t>
  </si>
  <si>
    <t>W3328-01</t>
  </si>
  <si>
    <t>ﾄﾝﾃﾞﾝﾌｧｰﾑ ｷﾞﾌﾄｾｯﾄ</t>
  </si>
  <si>
    <t>TN-355</t>
  </si>
  <si>
    <t>W3328-02</t>
  </si>
  <si>
    <t>TN-485</t>
  </si>
  <si>
    <t>W3328-03</t>
  </si>
  <si>
    <t>TN-625</t>
  </si>
  <si>
    <t>W3328-04</t>
  </si>
  <si>
    <t>ﾌﾟﾘﾏﾊﾑ 匠伝説ｷﾞﾌﾄｾｯﾄ</t>
  </si>
  <si>
    <t>TL-310N</t>
  </si>
  <si>
    <t>W3328-05</t>
  </si>
  <si>
    <t>TL-537</t>
  </si>
  <si>
    <t>W3328-06</t>
  </si>
  <si>
    <t>TL-766</t>
  </si>
  <si>
    <t>W3328-07</t>
  </si>
  <si>
    <t>ﾌﾟﾘﾏﾊﾑ 匠の膳ｽﾗｲｽｷﾞﾌﾄｾｯﾄ</t>
  </si>
  <si>
    <t>TZS-340</t>
  </si>
  <si>
    <t>W3328-08</t>
  </si>
  <si>
    <t>ﾌﾟﾘﾏﾊﾑ 匠の膳ｷﾞﾌﾄｾｯﾄ</t>
  </si>
  <si>
    <t>TZ-41</t>
  </si>
  <si>
    <t>W3328-09</t>
  </si>
  <si>
    <t>TZ-50</t>
  </si>
  <si>
    <t>W3328-10</t>
  </si>
  <si>
    <t>大山ﾊﾑ 2020年DLG金賞受賞6種ｾｯﾄ詰合せ</t>
  </si>
  <si>
    <t>DLG-43G</t>
  </si>
  <si>
    <t>W3328-11</t>
  </si>
  <si>
    <t>大山ﾊﾑ 2020年DLG金賞受賞8種ｾｯﾄ詰合せ</t>
  </si>
  <si>
    <t>DLG-53G</t>
  </si>
  <si>
    <t>W3329-01</t>
  </si>
  <si>
    <t>丸大食品 王覇ｼﾘｰｽﾞ</t>
  </si>
  <si>
    <t>HA-502</t>
  </si>
  <si>
    <t>W3329-02</t>
  </si>
  <si>
    <t>HA-703</t>
  </si>
  <si>
    <t>W3329-03</t>
  </si>
  <si>
    <t>丸大食品 王覇ﾊﾞﾗｴﾃｨｰ</t>
  </si>
  <si>
    <t>MO-300</t>
  </si>
  <si>
    <t>W3329-04</t>
  </si>
  <si>
    <t>丸大食品 煌彩ｼﾘｰｽﾞ</t>
  </si>
  <si>
    <t>KK-403</t>
  </si>
  <si>
    <t>W3329-05</t>
  </si>
  <si>
    <t>MV404T</t>
  </si>
  <si>
    <t>W3329-06</t>
  </si>
  <si>
    <t>MH-30</t>
  </si>
  <si>
    <t>W3329-07</t>
  </si>
  <si>
    <t>MVS-555</t>
  </si>
  <si>
    <t>W3329-08</t>
  </si>
  <si>
    <t>MV-766</t>
  </si>
  <si>
    <t>W3329-09</t>
  </si>
  <si>
    <t>MV-507</t>
  </si>
  <si>
    <t>W3329-10</t>
  </si>
  <si>
    <t>丸大食品 うす塩仕立てｼﾘｰｽﾞ</t>
  </si>
  <si>
    <t>MTU-353</t>
  </si>
  <si>
    <t>W3329-11</t>
  </si>
  <si>
    <t>MTU-505</t>
  </si>
  <si>
    <t>W3330-01</t>
  </si>
  <si>
    <t>伊藤ﾊﾑ 伝承</t>
  </si>
  <si>
    <t>DKB-501</t>
  </si>
  <si>
    <t>W3330-02</t>
  </si>
  <si>
    <t>伊藤ﾊﾑ 伝承献呈</t>
  </si>
  <si>
    <t>GMV-48</t>
  </si>
  <si>
    <t>W3330-03</t>
  </si>
  <si>
    <t>GMV-503</t>
  </si>
  <si>
    <t>W3330-04</t>
  </si>
  <si>
    <t>GMF-608</t>
  </si>
  <si>
    <t>W3330-05</t>
  </si>
  <si>
    <t>伊藤ﾊﾑ 伝承献呈 うす塩仕上げ</t>
  </si>
  <si>
    <t>GMU-36</t>
  </si>
  <si>
    <t>W3330-06</t>
  </si>
  <si>
    <t>GMU-45</t>
  </si>
  <si>
    <t>W3330-07</t>
  </si>
  <si>
    <t>GMU-55</t>
  </si>
  <si>
    <t>W3330-08</t>
  </si>
  <si>
    <t>伊藤ﾊﾑ 鹿児島黒豚「黒の誉」</t>
  </si>
  <si>
    <t>BKC-31</t>
  </si>
  <si>
    <t>W3330-09</t>
  </si>
  <si>
    <t>BKC-501</t>
  </si>
  <si>
    <t>W3330-10</t>
  </si>
  <si>
    <t>BKV-58</t>
  </si>
  <si>
    <t>W3331-01</t>
  </si>
  <si>
    <t>年越･迎春･招福ｾｯﾄ</t>
  </si>
  <si>
    <t>FNB-20</t>
  </si>
  <si>
    <t>W3331-02</t>
  </si>
  <si>
    <t>FNB-30</t>
  </si>
  <si>
    <t>W3331-03</t>
  </si>
  <si>
    <t>越後杵つき黄金餅ｷﾞﾌﾄ</t>
  </si>
  <si>
    <t>Y-30</t>
  </si>
  <si>
    <t>W3331-04</t>
  </si>
  <si>
    <t>Y-50</t>
  </si>
  <si>
    <t>W3331-05</t>
  </si>
  <si>
    <t>古峯堂 稲庭手よりうどん(4束)</t>
  </si>
  <si>
    <t>AS-25</t>
  </si>
  <si>
    <t>W3331-06</t>
  </si>
  <si>
    <t>古峯堂 稲庭手よりうどん(5束)</t>
  </si>
  <si>
    <t>AS-30</t>
  </si>
  <si>
    <t>W3331-07</t>
  </si>
  <si>
    <t>花ごよみ</t>
  </si>
  <si>
    <t>MEFG-200UY</t>
  </si>
  <si>
    <t>W3331-08</t>
  </si>
  <si>
    <t>MEFG-250UY</t>
  </si>
  <si>
    <t>W3331-09</t>
  </si>
  <si>
    <t>MEFG-300UY</t>
  </si>
  <si>
    <t>W3332-01</t>
  </si>
  <si>
    <t>神田川俊郎監修 味和心お味噌汁ｷﾞﾌﾄ【雅】</t>
  </si>
  <si>
    <t>FKM-DN</t>
  </si>
  <si>
    <t>W3332-02</t>
  </si>
  <si>
    <t>FKM-EN</t>
  </si>
  <si>
    <t>W3332-03</t>
  </si>
  <si>
    <t>FKM-HN</t>
  </si>
  <si>
    <t>W3332-04</t>
  </si>
  <si>
    <t>64℃ ｽｰﾌﾟｷﾞﾌﾄ（16袋）</t>
  </si>
  <si>
    <t>M-S20</t>
  </si>
  <si>
    <t>W3332-05</t>
  </si>
  <si>
    <t>64℃ ｽｰﾌﾟｷﾞﾌﾄ（20袋）</t>
  </si>
  <si>
    <t>M-S25</t>
  </si>
  <si>
    <t>W3332-06</t>
  </si>
  <si>
    <t>64℃ ｽｰﾌﾟｷﾞﾌﾄ（24袋）</t>
  </si>
  <si>
    <t>M-S30</t>
  </si>
  <si>
    <t>W3332-07</t>
  </si>
  <si>
    <t>道場六三郎 ﾌﾘｰｽﾞﾄﾞﾗｲ ｷﾞﾌﾄ</t>
  </si>
  <si>
    <t>B-D16</t>
  </si>
  <si>
    <t>W3332-08</t>
  </si>
  <si>
    <t>B-E18</t>
  </si>
  <si>
    <t>W3332-09</t>
  </si>
  <si>
    <t>B-F20</t>
  </si>
  <si>
    <t>W3332-10</t>
  </si>
  <si>
    <t>ﾏﾙﾄﾓ ﾌﾘｰｽﾞﾄﾞﾗｲｷﾞﾌﾄ</t>
  </si>
  <si>
    <t>MS-30K</t>
  </si>
  <si>
    <t>W3332-11</t>
  </si>
  <si>
    <t>ｱﾏﾉﾌｰｽﾞ 味わいづくしｷﾞﾌﾄ</t>
  </si>
  <si>
    <t>M-250A</t>
  </si>
  <si>
    <t>W3332-12</t>
  </si>
  <si>
    <t>M-300A</t>
  </si>
  <si>
    <t>W3333-01</t>
  </si>
  <si>
    <t>AGF ｲﾝｽﾀﾝﾄｺｰﾋｰ ﾊﾞﾗｴﾃｨｷﾞﾌﾄ</t>
  </si>
  <si>
    <t>E-30N</t>
  </si>
  <si>
    <t>W3333-02</t>
  </si>
  <si>
    <t>E-50N</t>
  </si>
  <si>
    <t>W3333-03</t>
  </si>
  <si>
    <t>AGF ちょっと贅沢な珈琲店ﾄﾞﾘｯﾌﾟｺｰﾋｰｷﾞﾌﾄ</t>
  </si>
  <si>
    <t>ZD-25J</t>
  </si>
  <si>
    <t>W3333-04</t>
  </si>
  <si>
    <t>ZD-30J</t>
  </si>
  <si>
    <t>W3333-05</t>
  </si>
  <si>
    <t>ZD-50J</t>
  </si>
  <si>
    <t>W3333-06</t>
  </si>
  <si>
    <t>ｷｰｺｰﾋｰ ﾄﾞﾘｯﾌﾟｵﾝｷﾞﾌﾄ</t>
  </si>
  <si>
    <t>CAG-25N</t>
  </si>
  <si>
    <t>W3333-07</t>
  </si>
  <si>
    <t>CAG-30N</t>
  </si>
  <si>
    <t>W3333-08</t>
  </si>
  <si>
    <t>CAG-50N</t>
  </si>
  <si>
    <t>W3333-09</t>
  </si>
  <si>
    <t>ﾈｽｶﾌｪ ﾚｷﾞｭﾗｰｿﾘｭﾌﾞﾙｺｰﾋｰｷﾞﾌﾄｾｯﾄ</t>
  </si>
  <si>
    <t>N30-E</t>
  </si>
  <si>
    <t>W3333-10</t>
  </si>
  <si>
    <t>N50-E</t>
  </si>
  <si>
    <t>W3333-11</t>
  </si>
  <si>
    <t>ﾈｽｶﾌｪ ｺﾞｰﾙﾄﾞﾌﾞﾚﾝﾄﾞ ﾌﾟﾚﾐｱﾑｽﾃｨｯｸｺｰﾋｰｷﾞﾌﾄｾｯ</t>
  </si>
  <si>
    <t>N30-GKS</t>
  </si>
  <si>
    <t>W3334-01</t>
  </si>
  <si>
    <t>ﾛｲﾔﾙｽｲｰﾄｺﾚｸｼｮﾝ</t>
  </si>
  <si>
    <t>RC-20</t>
  </si>
  <si>
    <t>W3334-02</t>
  </si>
  <si>
    <t>RC-25</t>
  </si>
  <si>
    <t>W3334-03</t>
  </si>
  <si>
    <t>RC-30</t>
  </si>
  <si>
    <t>W3334-04</t>
  </si>
  <si>
    <t>Dolce Collection ｽｲｰﾂﾀｲﾑ04</t>
  </si>
  <si>
    <t>DST-04</t>
  </si>
  <si>
    <t>W3334-05</t>
  </si>
  <si>
    <t>Dolce Collection ｽｲｰﾂﾀｲﾑ 今治産ﾀｵﾙE</t>
  </si>
  <si>
    <t>DST-05</t>
  </si>
  <si>
    <t>10%</t>
  </si>
  <si>
    <t>W3334-06</t>
  </si>
  <si>
    <t>Dolce Collection ｽｲｰﾂﾀｲﾑ&amp;今治産ﾀｵﾙ06</t>
  </si>
  <si>
    <t>DST-06</t>
  </si>
  <si>
    <t>W3334-07</t>
  </si>
  <si>
    <t>ｱｿｰﾄﾃﾞｻﾞｰﾄｷﾞﾌﾄ</t>
  </si>
  <si>
    <t>AST-20W</t>
  </si>
  <si>
    <t>W3334-08</t>
  </si>
  <si>
    <t>ｵﾘｼﾞﾅﾙｹｰｷｷﾞﾌﾄ</t>
  </si>
  <si>
    <t>CC-30</t>
  </si>
  <si>
    <t>W3334-09</t>
  </si>
  <si>
    <t>Cafe Etoile ﾄﾞﾄｰﾙｺｰﾋｰ&amp;ﾊﾞｳﾑｸｰﾍﾝｾｯﾄ</t>
  </si>
  <si>
    <t>HRDB-25</t>
  </si>
  <si>
    <t>W3334-10</t>
  </si>
  <si>
    <t>HRDB-30</t>
  </si>
  <si>
    <t>W3334-11</t>
  </si>
  <si>
    <t>Senjudoｼｮｺﾗｹｰｷｺﾚｸｼｮﾝ</t>
  </si>
  <si>
    <t>SS-30SB</t>
  </si>
  <si>
    <t>W3334-12</t>
  </si>
  <si>
    <t>SS-50SB</t>
  </si>
  <si>
    <t>W3335-01</t>
  </si>
  <si>
    <t>柔らか羊羹&amp;加賀棒ほうじ茶ｾﾞﾘｰ</t>
  </si>
  <si>
    <t>BHY-30</t>
  </si>
  <si>
    <t>W3335-02</t>
  </si>
  <si>
    <t>ﾊﾞﾗｴﾃｨﾃﾞｻﾞｰﾄｷﾞﾌﾄ</t>
  </si>
  <si>
    <t>TUW-40</t>
  </si>
  <si>
    <t>W3335-03</t>
  </si>
  <si>
    <t>TUW-50</t>
  </si>
  <si>
    <t>W3335-04</t>
  </si>
  <si>
    <t>兼六の華(43枚入)</t>
  </si>
  <si>
    <t>KRH-20R</t>
  </si>
  <si>
    <t>W3335-05</t>
  </si>
  <si>
    <t>兼六の華(61枚入)</t>
  </si>
  <si>
    <t>KRH-30R</t>
  </si>
  <si>
    <t>W3335-06</t>
  </si>
  <si>
    <t>菓雅庵</t>
  </si>
  <si>
    <t>TMS-30R</t>
  </si>
  <si>
    <t>W3335-07</t>
  </si>
  <si>
    <t>かりんとうｷﾞﾌﾄ</t>
  </si>
  <si>
    <t>MKT-20R</t>
  </si>
  <si>
    <t>W3335-08</t>
  </si>
  <si>
    <t>MKT-25R</t>
  </si>
  <si>
    <t>W3335-09</t>
  </si>
  <si>
    <t>MKT-30R</t>
  </si>
  <si>
    <t>W3336-01</t>
  </si>
  <si>
    <t>亀田製菓 おもちだまM</t>
  </si>
  <si>
    <t>おもちだまM</t>
  </si>
  <si>
    <t>W3336-02</t>
  </si>
  <si>
    <t>亀田製菓 おもちだまL</t>
  </si>
  <si>
    <t>おもちだまL</t>
  </si>
  <si>
    <t>W3336-03</t>
  </si>
  <si>
    <t>井村屋 和菓子の彩</t>
  </si>
  <si>
    <t>WIR-35</t>
  </si>
  <si>
    <t>W3336-04</t>
  </si>
  <si>
    <t>越後 餅づくりC</t>
  </si>
  <si>
    <t>EM-C</t>
  </si>
  <si>
    <t>W3336-05</t>
  </si>
  <si>
    <t>越後 餅づくりD</t>
  </si>
  <si>
    <t>EM-D</t>
  </si>
  <si>
    <t>W3336-06</t>
  </si>
  <si>
    <t>越後 餅づくりE</t>
  </si>
  <si>
    <t>EM-E</t>
  </si>
  <si>
    <t>W3336-07</t>
  </si>
  <si>
    <t>神田川俊郎監修 味和心 甘味ｾｯﾄ</t>
  </si>
  <si>
    <t>KKM-D</t>
  </si>
  <si>
    <t>W3336-08</t>
  </si>
  <si>
    <t>KKM-E</t>
  </si>
  <si>
    <t>W3336-09</t>
  </si>
  <si>
    <t>茶の国めぐり 茶水詮 緑茶ﾃｨｰﾊﾞｯｸﾞ詰合せ</t>
  </si>
  <si>
    <t>TB-20</t>
  </si>
  <si>
    <t>W3336-10</t>
  </si>
  <si>
    <t>TB-30</t>
  </si>
  <si>
    <t>W3336-11</t>
  </si>
  <si>
    <t>TB-50</t>
  </si>
  <si>
    <t>W3337-01</t>
  </si>
  <si>
    <t>日清 ﾊﾞﾗｴﾃｨｵｲﾙｷﾞﾌﾄｾｯﾄ</t>
  </si>
  <si>
    <t>OP-20N</t>
  </si>
  <si>
    <t>W3337-02</t>
  </si>
  <si>
    <t>OP-25N</t>
  </si>
  <si>
    <t>W3337-03</t>
  </si>
  <si>
    <t>OP-30N</t>
  </si>
  <si>
    <t>W3337-04</t>
  </si>
  <si>
    <t>OP-40N</t>
  </si>
  <si>
    <t>W3337-05</t>
  </si>
  <si>
    <t>OP-50N</t>
  </si>
  <si>
    <t>W3337-06</t>
  </si>
  <si>
    <t>OV-30</t>
  </si>
  <si>
    <t>W3337-07</t>
  </si>
  <si>
    <t>OV-40</t>
  </si>
  <si>
    <t>W3337-08</t>
  </si>
  <si>
    <t>OV-50</t>
  </si>
  <si>
    <t>W3337-09</t>
  </si>
  <si>
    <t>味の素 ﾊﾞﾗｴﾃｨ調味料ｷﾞﾌﾄ</t>
  </si>
  <si>
    <t>LAK-25N</t>
  </si>
  <si>
    <t>W3337-10</t>
  </si>
  <si>
    <t>LAK-30N</t>
  </si>
  <si>
    <t>W3337-11</t>
  </si>
  <si>
    <t>LAK-50N</t>
  </si>
  <si>
    <t>W3338-01</t>
  </si>
  <si>
    <t>ｷｯｺｰﾏﾝ 生しょうゆ&amp;日清ｷｬﾉｰﾗ油ｷﾞﾌﾄ</t>
  </si>
  <si>
    <t>RX-20</t>
  </si>
  <si>
    <t>W3338-02</t>
  </si>
  <si>
    <t>RX-25</t>
  </si>
  <si>
    <t>W3338-03</t>
  </si>
  <si>
    <t>RX-30</t>
  </si>
  <si>
    <t>W3338-04</t>
  </si>
  <si>
    <t>鮮度ﾎﾞﾄﾙﾊﾞﾗｴﾃｨｾｯﾄ</t>
  </si>
  <si>
    <t>KYI-30R</t>
  </si>
  <si>
    <t>W3338-05</t>
  </si>
  <si>
    <t>KYI-40R</t>
  </si>
  <si>
    <t>W3338-06</t>
  </si>
  <si>
    <t>KYI-50</t>
  </si>
  <si>
    <t>W3338-07</t>
  </si>
  <si>
    <t>味の素ｵﾘｰﾌﾞｵｲﾙ&amp;新鮮調味料ｾｯﾄ</t>
  </si>
  <si>
    <t>KOK-25R</t>
  </si>
  <si>
    <t>W3338-08</t>
  </si>
  <si>
    <t>KOK-30R</t>
  </si>
  <si>
    <t>W3338-09</t>
  </si>
  <si>
    <t>KOK-50N</t>
  </si>
  <si>
    <t>W3338-10</t>
  </si>
  <si>
    <t>美食ﾌｧｸﾄﾘｰ 厳選こだわり調味料ｷﾞﾌﾄ</t>
  </si>
  <si>
    <t>RIH-30</t>
  </si>
  <si>
    <t>W3338-11</t>
  </si>
  <si>
    <t>RIH-40</t>
  </si>
  <si>
    <t>W3338-12</t>
  </si>
  <si>
    <t>RIH-50</t>
  </si>
  <si>
    <t>W3339-01</t>
  </si>
  <si>
    <t>はごろも ﾊﾞﾗｴﾃｨｼｰﾌｰﾄﾞｷﾞﾌﾄ</t>
  </si>
  <si>
    <t>VX-30</t>
  </si>
  <si>
    <t>W3339-02</t>
  </si>
  <si>
    <t>VX-50</t>
  </si>
  <si>
    <t>W3339-03</t>
  </si>
  <si>
    <t>はごろも ｼｰﾁｷﾝｷﾞﾌﾄ</t>
  </si>
  <si>
    <t>SET-30R</t>
  </si>
  <si>
    <t>W3339-04</t>
  </si>
  <si>
    <t>SET-50R</t>
  </si>
  <si>
    <t>W3339-05</t>
  </si>
  <si>
    <t>はごろも 海奏紀行</t>
  </si>
  <si>
    <t>KK-BJ</t>
  </si>
  <si>
    <t>W3339-06</t>
  </si>
  <si>
    <t>KK-CJ</t>
  </si>
  <si>
    <t>W3339-07</t>
  </si>
  <si>
    <t>ﾆｯｽｲ 瓶詰ｷﾞﾌﾄ</t>
  </si>
  <si>
    <t>BA-30B</t>
  </si>
  <si>
    <t>W3339-08</t>
  </si>
  <si>
    <t>BA-50B</t>
  </si>
  <si>
    <t>W3339-09</t>
  </si>
  <si>
    <t>磯じまん 佃煮詰合せ</t>
  </si>
  <si>
    <t>RK-25</t>
  </si>
  <si>
    <t>W3339-10</t>
  </si>
  <si>
    <t>RK-30</t>
  </si>
  <si>
    <t>W3339-11</t>
  </si>
  <si>
    <t>RK-40</t>
  </si>
  <si>
    <t>W3339-12</t>
  </si>
  <si>
    <t>RK-50</t>
  </si>
  <si>
    <t>W3340-01</t>
  </si>
  <si>
    <t>酒悦 味祭</t>
  </si>
  <si>
    <t>RP-30</t>
  </si>
  <si>
    <t>W3340-02</t>
  </si>
  <si>
    <t>ﾏﾙﾊﾆﾁﾛ 瓶詰ｷﾞﾌﾄ</t>
  </si>
  <si>
    <t>ABZ-30</t>
  </si>
  <si>
    <t>W3340-03</t>
  </si>
  <si>
    <t>ABZ-50</t>
  </si>
  <si>
    <t>W3340-04</t>
  </si>
  <si>
    <t>ﾏﾙﾊﾆﾁﾛ 缶詰･瓶詰ｷﾞﾌﾄ</t>
  </si>
  <si>
    <t>BZ-3</t>
  </si>
  <si>
    <t>W3340-05</t>
  </si>
  <si>
    <t>BZ-5</t>
  </si>
  <si>
    <t>W3340-06</t>
  </si>
  <si>
    <t>海鮮づくし</t>
  </si>
  <si>
    <t>KA-E</t>
  </si>
  <si>
    <t>W3340-07</t>
  </si>
  <si>
    <t>KA-G</t>
  </si>
  <si>
    <t>W3340-08</t>
  </si>
  <si>
    <t>KA-H</t>
  </si>
  <si>
    <t>W3340-09</t>
  </si>
  <si>
    <t>雅和膳 詰合せ</t>
  </si>
  <si>
    <t>2202-25</t>
  </si>
  <si>
    <t>W3340-10</t>
  </si>
  <si>
    <t>2203-30</t>
  </si>
  <si>
    <t>W3340-11</t>
  </si>
  <si>
    <t>2635-50</t>
  </si>
  <si>
    <t>W3341-01</t>
  </si>
  <si>
    <t>大森屋 舞すがた味のり卓上詰合せ</t>
  </si>
  <si>
    <t>NA-30N</t>
  </si>
  <si>
    <t>W3341-02</t>
  </si>
  <si>
    <t>NA-50N</t>
  </si>
  <si>
    <t>W3341-03</t>
  </si>
  <si>
    <t>有明海産&amp;しじみ醬油味付のり</t>
  </si>
  <si>
    <t>EN-20</t>
  </si>
  <si>
    <t>W3341-04</t>
  </si>
  <si>
    <t>EN-30</t>
  </si>
  <si>
    <t>W3341-05</t>
  </si>
  <si>
    <t>EN-50</t>
  </si>
  <si>
    <t>W3341-06</t>
  </si>
  <si>
    <t>白子のり 和食ﾊﾞﾗｴﾃｨ詰合せ</t>
  </si>
  <si>
    <t>SB-301A</t>
  </si>
  <si>
    <t>W3341-07</t>
  </si>
  <si>
    <t>SB-501A</t>
  </si>
  <si>
    <t>W3341-08</t>
  </si>
  <si>
    <t>やま磯 海苔ｷﾞﾌﾄ</t>
  </si>
  <si>
    <t>潮-30N</t>
  </si>
  <si>
    <t>W3341-09</t>
  </si>
  <si>
    <t>潮-50N</t>
  </si>
  <si>
    <t>W3341-10</t>
  </si>
  <si>
    <t>ﾆｺﾆｺのり 有明海産海苔詰合せ</t>
  </si>
  <si>
    <t>AGS-30</t>
  </si>
  <si>
    <t>W3341-11</t>
  </si>
  <si>
    <t>AGS-50</t>
  </si>
  <si>
    <t>W3342-01</t>
  </si>
  <si>
    <t>P&amp;G ﾎﾞｰﾙﾄﾞ液体洗剤ｾｯﾄ</t>
  </si>
  <si>
    <t>PGLB-30A</t>
  </si>
  <si>
    <t>W3342-02</t>
  </si>
  <si>
    <t>PGLB-50A</t>
  </si>
  <si>
    <t>W3342-03</t>
  </si>
  <si>
    <t>P&amp;G ﾎﾞｰﾙﾄﾞ香りのｾｯﾄ</t>
  </si>
  <si>
    <t>PGCB-30A</t>
  </si>
  <si>
    <t>W3342-04</t>
  </si>
  <si>
    <t>PGCB-40A</t>
  </si>
  <si>
    <t>W3342-05</t>
  </si>
  <si>
    <t>PGCB-50A</t>
  </si>
  <si>
    <t>W3342-06</t>
  </si>
  <si>
    <t>P&amp;G ﾎﾞｰﾙﾄﾞｼﾞｪﾙﾎﾞｰﾙｷﾞﾌﾄｾｯﾄ</t>
  </si>
  <si>
    <t>PGJB-30A</t>
  </si>
  <si>
    <t>W3342-07</t>
  </si>
  <si>
    <t>PGJB-40A</t>
  </si>
  <si>
    <t>W3342-08</t>
  </si>
  <si>
    <t>PGJB-50A</t>
  </si>
  <si>
    <t>W3342-09</t>
  </si>
  <si>
    <t>P&amp;G ｱﾘｴｰﾙ液体洗剤ｾｯﾄ</t>
  </si>
  <si>
    <t>PGCG-30A</t>
  </si>
  <si>
    <t>W3342-10</t>
  </si>
  <si>
    <t>PGCG-40A</t>
  </si>
  <si>
    <t>W3342-11</t>
  </si>
  <si>
    <t>PGCG-50A</t>
  </si>
  <si>
    <t>W3343-01</t>
  </si>
  <si>
    <t>ｱﾘｴｰﾙ&amp;ｼﾞｮｲｾｯﾄ</t>
  </si>
  <si>
    <t>AJS-30</t>
  </si>
  <si>
    <t>W3343-02</t>
  </si>
  <si>
    <t>AJS-50</t>
  </si>
  <si>
    <t>W3343-03</t>
  </si>
  <si>
    <t>抗菌除菌･ｱﾘｴｰﾙ&amp;ｼﾞｮｲｾｯﾄ</t>
  </si>
  <si>
    <t>SAJ-30F</t>
  </si>
  <si>
    <t>W3343-04</t>
  </si>
  <si>
    <t>SAJ-40F</t>
  </si>
  <si>
    <t>W3343-05</t>
  </si>
  <si>
    <t>SAJ-50F</t>
  </si>
  <si>
    <t>W3343-06</t>
  </si>
  <si>
    <t>ｱﾘｴｰﾙ快適部屋干しｷﾞﾌﾄ</t>
  </si>
  <si>
    <t>ALD-30GS</t>
  </si>
  <si>
    <t>W3343-07</t>
  </si>
  <si>
    <t>ALD-40GS</t>
  </si>
  <si>
    <t>W3343-08</t>
  </si>
  <si>
    <t>ALD-50GS</t>
  </si>
  <si>
    <t>W3343-09</t>
  </si>
  <si>
    <t>部屋干しｱﾘｴｰﾙｷﾞﾌﾄ</t>
  </si>
  <si>
    <t>LAG-30</t>
  </si>
  <si>
    <t>W3343-10</t>
  </si>
  <si>
    <t>LAG-40</t>
  </si>
  <si>
    <t>W3343-11</t>
  </si>
  <si>
    <t>LAG-50</t>
  </si>
  <si>
    <t>W3344-01</t>
  </si>
  <si>
    <t>香りふくらむﾆｭｰﾋﾞｰｽﾞｾｯﾄ</t>
  </si>
  <si>
    <t>NEB-25A</t>
  </si>
  <si>
    <t>W3344-02</t>
  </si>
  <si>
    <t>NEB-30A</t>
  </si>
  <si>
    <t>W3344-03</t>
  </si>
  <si>
    <t>NEB-50A</t>
  </si>
  <si>
    <t>W3344-04</t>
  </si>
  <si>
    <t>NEWﾗﾝﾄﾞﾘｰ&amp;ｷｯﾁﾝｾｯﾄ</t>
  </si>
  <si>
    <t>KAK-25N</t>
  </si>
  <si>
    <t>W3344-05</t>
  </si>
  <si>
    <t>KAK-30N</t>
  </si>
  <si>
    <t>W3344-06</t>
  </si>
  <si>
    <t>KAK-50N</t>
  </si>
  <si>
    <t>W3344-07</t>
  </si>
  <si>
    <t>消臭抗菌･ﾎﾞｰﾙﾄﾞｷﾞﾌﾄｾｯﾄ</t>
  </si>
  <si>
    <t>BFS-30V</t>
  </si>
  <si>
    <t>W3344-08</t>
  </si>
  <si>
    <t>BFS-40VC</t>
  </si>
  <si>
    <t>W3344-09</t>
  </si>
  <si>
    <t>BFS-50VC</t>
  </si>
  <si>
    <t>W3344-10</t>
  </si>
  <si>
    <t>本格消臭･ﾎﾞｰﾙﾄﾞｷﾞﾌﾄｾｯﾄ</t>
  </si>
  <si>
    <t>SPG-30JB</t>
  </si>
  <si>
    <t>W3344-11</t>
  </si>
  <si>
    <t>SPG-50JB</t>
  </si>
  <si>
    <t>W3345-01</t>
  </si>
  <si>
    <t>ﾌﾛｯｼｭｷｯﾁﾝ洗剤ｷﾞﾌﾄ</t>
  </si>
  <si>
    <t>FRS-530D</t>
  </si>
  <si>
    <t>W3345-02</t>
  </si>
  <si>
    <t>FRS-550D</t>
  </si>
  <si>
    <t>W3345-03</t>
  </si>
  <si>
    <t>ﾏﾘ･ｸﾚｰﾙ ｿｰﾌﾟｷﾞﾌﾄ</t>
  </si>
  <si>
    <t>IMC-20</t>
  </si>
  <si>
    <t>W3345-04</t>
  </si>
  <si>
    <t>IMC-30</t>
  </si>
  <si>
    <t>W3345-05</t>
  </si>
  <si>
    <t>ﾊﾞｽｸﾘﾝきき湯ｷﾞﾌﾄｾｯﾄ</t>
  </si>
  <si>
    <t>KKY-30C</t>
  </si>
  <si>
    <t>W3345-06</t>
  </si>
  <si>
    <t>KKY-50C</t>
  </si>
  <si>
    <t>W3345-07</t>
  </si>
  <si>
    <t>名湯綴 薬用入浴剤ｾｯﾄ</t>
  </si>
  <si>
    <t>TML-20</t>
  </si>
  <si>
    <t>W3345-08</t>
  </si>
  <si>
    <t>TML-25</t>
  </si>
  <si>
    <t>W3345-09</t>
  </si>
  <si>
    <t>TML-30</t>
  </si>
  <si>
    <t>W3345-10</t>
  </si>
  <si>
    <t>薬用入浴剤 湯･賛歌ｷﾞﾌﾄ</t>
  </si>
  <si>
    <t>PG-20</t>
  </si>
  <si>
    <t>W3345-11</t>
  </si>
  <si>
    <t>PG-30</t>
  </si>
  <si>
    <t>W3345-12</t>
  </si>
  <si>
    <t>PG-50</t>
  </si>
  <si>
    <t>W3346-01</t>
  </si>
  <si>
    <t>AGF ﾌﾞﾚﾝﾃﾞｨｽﾃｨｯｸ ｶﾌｪｵﾚ ｺﾚｸｼｮﾝ</t>
  </si>
  <si>
    <t>BST-10R</t>
  </si>
  <si>
    <t>W3346-02</t>
  </si>
  <si>
    <t>M-100A</t>
  </si>
  <si>
    <t>W3346-03</t>
  </si>
  <si>
    <t>RC-10</t>
  </si>
  <si>
    <t>W3346-04</t>
  </si>
  <si>
    <t>LAK-10N</t>
  </si>
  <si>
    <t>W3346-05</t>
  </si>
  <si>
    <t>PGCG-A</t>
  </si>
  <si>
    <t>W3347-01</t>
  </si>
  <si>
    <t>亀田製菓 おもちだまSS</t>
  </si>
  <si>
    <t>おもちだまSS</t>
  </si>
  <si>
    <t>W3347-02</t>
  </si>
  <si>
    <t>兼六の華(20枚入)</t>
  </si>
  <si>
    <t>KRH-10R</t>
  </si>
  <si>
    <t>W3347-03</t>
  </si>
  <si>
    <t>MS-10K</t>
  </si>
  <si>
    <t>W3347-04</t>
  </si>
  <si>
    <t>NA-10N</t>
  </si>
  <si>
    <t>W3347-05</t>
  </si>
  <si>
    <t>CAG-10N</t>
  </si>
  <si>
    <t>W3347-06</t>
  </si>
  <si>
    <t>OP-10N</t>
  </si>
  <si>
    <t>W3347-07</t>
  </si>
  <si>
    <t>WIR-15</t>
  </si>
  <si>
    <t>W3347-08</t>
  </si>
  <si>
    <t>越後 餅づくりB</t>
  </si>
  <si>
    <t>EM-B</t>
  </si>
  <si>
    <t>W3347-09</t>
  </si>
  <si>
    <t>兼六の華(30枚入)</t>
  </si>
  <si>
    <t>KRH-15R</t>
  </si>
  <si>
    <t>W3347-10</t>
  </si>
  <si>
    <t>RC-15</t>
  </si>
  <si>
    <t>W3347-11</t>
  </si>
  <si>
    <t>MKT-15R</t>
  </si>
  <si>
    <t>W3347-12</t>
  </si>
  <si>
    <t>西洋銀座ｶﾚｰ&amp;ﾊｯｼｭﾄﾞﾋﾞｰﾌ</t>
  </si>
  <si>
    <t>WGR-15</t>
  </si>
  <si>
    <t>W3348-01</t>
  </si>
  <si>
    <t>ZD-15J</t>
  </si>
  <si>
    <t>W3348-02</t>
  </si>
  <si>
    <t>AGF ﾌﾞﾚﾝﾃﾞｨｽﾃｨｯｸｶﾌｪｵﾚ ｺﾚｸｼｮﾝ</t>
  </si>
  <si>
    <t>BST-15R</t>
  </si>
  <si>
    <t>W3348-03</t>
  </si>
  <si>
    <t>CAG-15N</t>
  </si>
  <si>
    <t>W3348-04</t>
  </si>
  <si>
    <t>M-150A</t>
  </si>
  <si>
    <t>W3348-05</t>
  </si>
  <si>
    <t>MS-15K</t>
  </si>
  <si>
    <t>W3348-06</t>
  </si>
  <si>
    <t>NA-15N</t>
  </si>
  <si>
    <t>W3348-07</t>
  </si>
  <si>
    <t>LAK-15N</t>
  </si>
  <si>
    <t>W3348-08</t>
  </si>
  <si>
    <t>OP-15N</t>
  </si>
  <si>
    <t>W3348-09</t>
  </si>
  <si>
    <t>OV-15N</t>
  </si>
  <si>
    <t>W3348-10</t>
  </si>
  <si>
    <t>KYI-15R</t>
  </si>
  <si>
    <t>W3348-11</t>
  </si>
  <si>
    <t>NEWﾗﾝﾄﾞﾘｰｾｯﾄ</t>
  </si>
  <si>
    <t>KAK-15N</t>
  </si>
  <si>
    <t>W3348-12</t>
  </si>
  <si>
    <t>PGCG-B</t>
  </si>
  <si>
    <t>W3349-01</t>
  </si>
  <si>
    <t>井村屋 ｺﾞｰﾙﾄﾞようかん</t>
  </si>
  <si>
    <t>GDY-C</t>
  </si>
  <si>
    <t>W3349-02</t>
  </si>
  <si>
    <t>WIR-20</t>
  </si>
  <si>
    <t>W3349-03</t>
  </si>
  <si>
    <t>どら焼き&amp;ｳﾞｧｯﾌｪﾙ 詰合せ</t>
  </si>
  <si>
    <t>DY-20CS</t>
  </si>
  <si>
    <t>W3349-04</t>
  </si>
  <si>
    <t>越後 ふる里づくりB2（50枚入り）</t>
  </si>
  <si>
    <t>EF-B2</t>
  </si>
  <si>
    <t>W3349-05</t>
  </si>
  <si>
    <t>Senjudo ｽｲｰﾂ</t>
  </si>
  <si>
    <t>SS-20F</t>
  </si>
  <si>
    <t>W3349-06</t>
  </si>
  <si>
    <t>WGR-20</t>
  </si>
  <si>
    <t>W3349-07</t>
  </si>
  <si>
    <t>NA-20N</t>
  </si>
  <si>
    <t>W3349-08</t>
  </si>
  <si>
    <t>こだわり3種の味付のり御詰合せ</t>
  </si>
  <si>
    <t>MYJ-20</t>
  </si>
  <si>
    <t>W3349-09</t>
  </si>
  <si>
    <t>RK-20</t>
  </si>
  <si>
    <t>W3349-10</t>
  </si>
  <si>
    <t>RP-20</t>
  </si>
  <si>
    <t>W3349-11</t>
  </si>
  <si>
    <t>M-200A</t>
  </si>
  <si>
    <t>W3349-12</t>
  </si>
  <si>
    <t>MS-20K</t>
  </si>
  <si>
    <t>W3350-01</t>
  </si>
  <si>
    <t>AGF ｲﾝｽﾀﾝﾄｺｰﾋｰﾊﾞﾗｴﾃｨｷﾞﾌﾄ</t>
  </si>
  <si>
    <t>E-20N</t>
  </si>
  <si>
    <t>W3350-02</t>
  </si>
  <si>
    <t>ZD-20J</t>
  </si>
  <si>
    <t>W3350-03</t>
  </si>
  <si>
    <t>CAG-20N</t>
  </si>
  <si>
    <t>W3350-04</t>
  </si>
  <si>
    <t>N20-GKS</t>
  </si>
  <si>
    <t>W3350-05</t>
  </si>
  <si>
    <t>LAK-20N</t>
  </si>
  <si>
    <t>W3350-06</t>
  </si>
  <si>
    <t>OV-20</t>
  </si>
  <si>
    <t>W3350-07</t>
  </si>
  <si>
    <t>KOK-20R</t>
  </si>
  <si>
    <t>W3350-08</t>
  </si>
  <si>
    <t>KYI-20R</t>
  </si>
  <si>
    <t>W3350-09</t>
  </si>
  <si>
    <t>ｷｯｺｰﾏﾝ＆調味料ﾊﾞﾗｴﾃｨｾｯﾄ</t>
  </si>
  <si>
    <t>OMK-20</t>
  </si>
  <si>
    <t>W3350-10</t>
  </si>
  <si>
    <t>PGCG-C</t>
  </si>
  <si>
    <t>W3350-11</t>
  </si>
  <si>
    <t>KAK-20N</t>
  </si>
  <si>
    <t>W3350-12</t>
  </si>
  <si>
    <t>NEB-20A</t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</si>
  <si>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</si>
  <si>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</si>
  <si>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</si>
  <si>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商品番号</t>
    <rPh sb="0" eb="2">
      <t>ショウヒン</t>
    </rPh>
    <rPh sb="2" eb="4">
      <t>バンゴウ</t>
    </rPh>
    <phoneticPr fontId="2"/>
  </si>
  <si>
    <t>ＮＯ</t>
    <phoneticPr fontId="2"/>
  </si>
  <si>
    <t>宅配</t>
    <rPh sb="0" eb="2">
      <t>タクハイ</t>
    </rPh>
    <phoneticPr fontId="2"/>
  </si>
  <si>
    <t>お届先　氏名 1</t>
    <rPh sb="1" eb="2">
      <t>トドケ</t>
    </rPh>
    <rPh sb="2" eb="3">
      <t>サキ</t>
    </rPh>
    <rPh sb="4" eb="6">
      <t>シメイ</t>
    </rPh>
    <phoneticPr fontId="2"/>
  </si>
  <si>
    <t>お届先　氏名 2</t>
    <rPh sb="1" eb="2">
      <t>トドケ</t>
    </rPh>
    <rPh sb="2" eb="3">
      <t>サキ</t>
    </rPh>
    <rPh sb="4" eb="6">
      <t>シメイ</t>
    </rPh>
    <phoneticPr fontId="2"/>
  </si>
  <si>
    <t>ご依頼主様名 1</t>
    <rPh sb="1" eb="3">
      <t>イライ</t>
    </rPh>
    <rPh sb="3" eb="4">
      <t>ヌシ</t>
    </rPh>
    <rPh sb="4" eb="5">
      <t>サマ</t>
    </rPh>
    <rPh sb="5" eb="6">
      <t>メイ</t>
    </rPh>
    <phoneticPr fontId="2"/>
  </si>
  <si>
    <t>ご依頼主様名 2</t>
    <rPh sb="1" eb="3">
      <t>イライ</t>
    </rPh>
    <rPh sb="3" eb="4">
      <t>ヌシ</t>
    </rPh>
    <rPh sb="4" eb="5">
      <t>サマ</t>
    </rPh>
    <rPh sb="5" eb="6">
      <t>メイ</t>
    </rPh>
    <phoneticPr fontId="2"/>
  </si>
  <si>
    <t>お届け先2</t>
    <rPh sb="1" eb="2">
      <t>トド</t>
    </rPh>
    <rPh sb="3" eb="4">
      <t>サキ</t>
    </rPh>
    <phoneticPr fontId="2"/>
  </si>
  <si>
    <t>お届け先3</t>
    <rPh sb="1" eb="2">
      <t>トド</t>
    </rPh>
    <rPh sb="3" eb="4">
      <t>サキ</t>
    </rPh>
    <phoneticPr fontId="2"/>
  </si>
  <si>
    <t>お届け先4</t>
    <rPh sb="1" eb="2">
      <t>トド</t>
    </rPh>
    <rPh sb="3" eb="4">
      <t>サキ</t>
    </rPh>
    <phoneticPr fontId="2"/>
  </si>
  <si>
    <t>持帰り</t>
    <rPh sb="0" eb="1">
      <t>モ</t>
    </rPh>
    <rPh sb="1" eb="2">
      <t>カエ</t>
    </rPh>
    <phoneticPr fontId="2"/>
  </si>
  <si>
    <t>宅配</t>
    <rPh sb="0" eb="2">
      <t>タクハイ</t>
    </rPh>
    <phoneticPr fontId="2"/>
  </si>
  <si>
    <t>持ち帰り</t>
    <rPh sb="0" eb="1">
      <t>モ</t>
    </rPh>
    <rPh sb="2" eb="3">
      <t>カエ</t>
    </rPh>
    <phoneticPr fontId="2"/>
  </si>
  <si>
    <t>合計金額</t>
    <rPh sb="0" eb="2">
      <t>ゴウケイ</t>
    </rPh>
    <rPh sb="2" eb="4">
      <t>キンガク</t>
    </rPh>
    <phoneticPr fontId="2"/>
  </si>
  <si>
    <t>販売価格</t>
    <rPh sb="0" eb="2">
      <t>ハンバイ</t>
    </rPh>
    <rPh sb="2" eb="4">
      <t>カカク</t>
    </rPh>
    <phoneticPr fontId="2"/>
  </si>
  <si>
    <t>　</t>
    <phoneticPr fontId="2"/>
  </si>
  <si>
    <t>は入力必須項目</t>
    <rPh sb="1" eb="3">
      <t>ニュウリョク</t>
    </rPh>
    <rPh sb="3" eb="5">
      <t>ヒッスウ</t>
    </rPh>
    <rPh sb="5" eb="7">
      <t>コウモク</t>
    </rPh>
    <phoneticPr fontId="2"/>
  </si>
  <si>
    <t>は入力不要</t>
    <rPh sb="1" eb="3">
      <t>ニュウリョク</t>
    </rPh>
    <rPh sb="3" eb="5">
      <t>フヨウ</t>
    </rPh>
    <phoneticPr fontId="2"/>
  </si>
  <si>
    <t>2022年お中元お届先</t>
    <rPh sb="4" eb="5">
      <t>ネン</t>
    </rPh>
    <rPh sb="6" eb="8">
      <t>チュウゲン</t>
    </rPh>
    <rPh sb="9" eb="10">
      <t>トドケ</t>
    </rPh>
    <rPh sb="10" eb="11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</si>
</sst>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charset val="128"/>
    </font>
    <font>
      <sz val="7"/>
      <color theme="1"/>
      <name val="ＭＳ ゴシック"/>
      <charset val="128"/>
    </font>
    <font>
      <sz val="20"/>
      <color theme="1"/>
      <name val="ＭＳ ゴシック"/>
      <charset val="128"/>
    </font>
    <font>
      <sz val="10"/>
      <color theme="1"/>
      <name val="ＭＳ ゴシック"/>
      <charset val="128"/>
    </font>
    <font>
      <sz val="18"/>
      <color theme="1"/>
      <name val="ＭＳ ゴシック"/>
      <charset val="128"/>
    </font>
    <font>
      <b/>
      <sz val="18"/>
      <color theme="1"/>
      <name val="ＭＳ ゴシック"/>
      <charset val="128"/>
    </font>
    <font>
      <sz val="9"/>
      <color theme="1"/>
      <name val="ＭＳ ゴシック"/>
      <charset val="128"/>
    </font>
    <font>
      <sz val="16"/>
      <color theme="1"/>
      <name val="ＭＳ ゴシック"/>
      <charset val="128"/>
    </font>
    <font>
      <sz val="8"/>
      <color theme="1"/>
      <name val="ＭＳ ゴシック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0"/>
      <name val="ＭＳ ゴシック"/>
      <charset val="128"/>
    </font>
    <font>
      <sz val="14"/>
      <color theme="1"/>
      <name val="ＭＳ ゴシック"/>
      <charset val="128"/>
    </font>
    <font>
      <sz val="7"/>
      <name val="ＭＳ ゴシック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26"/>
      <color theme="1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22"/>
      <color theme="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dotted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dotted">
        <color auto="1"/>
      </bottom>
      <diagonal/>
    </border>
    <border>
      <left/>
      <right style="thin">
        <color auto="1"/>
      </right>
      <top style="thick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dotted">
        <color auto="1"/>
      </right>
      <top/>
      <bottom style="thick">
        <color auto="1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11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 shrinkToFit="1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textRotation="255"/>
    </xf>
    <xf numFmtId="0" fontId="16" fillId="0" borderId="45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42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/>
    </xf>
    <xf numFmtId="38" fontId="3" fillId="0" borderId="4" xfId="0" applyNumberFormat="1" applyFont="1" applyBorder="1" applyAlignment="1">
      <alignment horizontal="center" vertical="center"/>
    </xf>
    <xf numFmtId="38" fontId="3" fillId="0" borderId="43" xfId="0" applyNumberFormat="1" applyFont="1" applyBorder="1" applyAlignment="1">
      <alignment horizontal="center" vertical="center"/>
    </xf>
    <xf numFmtId="38" fontId="3" fillId="0" borderId="6" xfId="0" applyNumberFormat="1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9" fillId="0" borderId="14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9" fillId="0" borderId="54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7" fillId="0" borderId="50" xfId="0" applyFont="1" applyBorder="1" applyAlignment="1" applyProtection="1">
      <alignment horizontal="center" vertical="center" shrinkToFit="1"/>
      <protection locked="0"/>
    </xf>
    <xf numFmtId="0" fontId="17" fillId="0" borderId="51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33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55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center" vertical="center" textRotation="255"/>
    </xf>
    <xf numFmtId="0" fontId="14" fillId="2" borderId="20" xfId="0" applyFont="1" applyFill="1" applyBorder="1" applyAlignment="1">
      <alignment horizontal="center" vertical="center" textRotation="255"/>
    </xf>
    <xf numFmtId="0" fontId="14" fillId="2" borderId="41" xfId="0" applyFont="1" applyFill="1" applyBorder="1" applyAlignment="1">
      <alignment horizontal="center" vertical="center" textRotation="255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5" fillId="0" borderId="5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textRotation="255"/>
    </xf>
    <xf numFmtId="0" fontId="9" fillId="0" borderId="41" xfId="0" applyFont="1" applyBorder="1" applyAlignment="1">
      <alignment horizontal="center" vertical="center" textRotation="255"/>
    </xf>
    <xf numFmtId="0" fontId="11" fillId="0" borderId="4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48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shrinkToFit="1"/>
    </xf>
    <xf numFmtId="0" fontId="22" fillId="5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3" fontId="0" fillId="0" borderId="0" xfId="0" applyNumberFormat="1" applyAlignment="1">
      <alignment horizontal="right" vertical="center" shrinkToFit="1"/>
    </xf>
    <xf numFmtId="3" fontId="0" fillId="0" borderId="1" xfId="0" applyNumberFormat="1" applyBorder="1" applyAlignment="1">
      <alignment horizontal="right" vertical="center" shrinkToFit="1"/>
    </xf>
    <xf numFmtId="3" fontId="0" fillId="0" borderId="0" xfId="0" applyNumberFormat="1" applyBorder="1" applyAlignment="1">
      <alignment horizontal="right" vertical="center" shrinkToFit="1"/>
    </xf>
    <xf numFmtId="0" fontId="19" fillId="0" borderId="0" xfId="0" applyFont="1"/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34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textRotation="255"/>
    </xf>
    <xf numFmtId="0" fontId="19" fillId="0" borderId="55" xfId="0" applyFont="1" applyBorder="1" applyAlignment="1">
      <alignment horizontal="center" vertical="center" textRotation="255"/>
    </xf>
    <xf numFmtId="0" fontId="19" fillId="0" borderId="11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9" fillId="0" borderId="5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0" fontId="19" fillId="0" borderId="4" xfId="0" applyFont="1" applyBorder="1" applyAlignment="1">
      <alignment horizontal="center" vertical="center" textRotation="255"/>
    </xf>
    <xf numFmtId="0" fontId="19" fillId="0" borderId="3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32" xfId="0" applyFont="1" applyBorder="1" applyAlignment="1" applyProtection="1">
      <alignment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7" fillId="0" borderId="50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32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1" fillId="0" borderId="3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19" xfId="0" applyFont="1" applyBorder="1" applyAlignment="1" applyProtection="1">
      <alignment horizontal="left" vertical="center"/>
    </xf>
    <xf numFmtId="0" fontId="3" fillId="0" borderId="6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20" fillId="0" borderId="60" xfId="0" applyFont="1" applyBorder="1" applyAlignment="1" applyProtection="1">
      <alignment horizontal="left" vertical="center" wrapText="1"/>
      <protection locked="0"/>
    </xf>
    <xf numFmtId="0" fontId="20" fillId="0" borderId="62" xfId="0" applyFont="1" applyBorder="1" applyAlignment="1" applyProtection="1">
      <alignment horizontal="left" vertical="center" wrapText="1"/>
      <protection locked="0"/>
    </xf>
    <xf numFmtId="0" fontId="20" fillId="0" borderId="64" xfId="0" applyFont="1" applyBorder="1" applyAlignment="1" applyProtection="1">
      <alignment horizontal="left" vertical="center" wrapText="1"/>
      <protection locked="0"/>
    </xf>
    <xf numFmtId="0" fontId="20" fillId="0" borderId="68" xfId="0" applyFont="1" applyBorder="1" applyAlignment="1" applyProtection="1">
      <alignment horizontal="left" vertical="center" wrapText="1"/>
      <protection locked="0"/>
    </xf>
    <xf numFmtId="0" fontId="20" fillId="0" borderId="69" xfId="0" applyFont="1" applyBorder="1" applyAlignment="1" applyProtection="1">
      <alignment horizontal="left" vertical="center" wrapText="1"/>
      <protection locked="0"/>
    </xf>
    <xf numFmtId="0" fontId="23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24" fillId="3" borderId="58" xfId="0" applyFont="1" applyFill="1" applyBorder="1" applyAlignment="1" applyProtection="1">
      <alignment horizontal="center" vertical="center" textRotation="255"/>
    </xf>
    <xf numFmtId="0" fontId="24" fillId="3" borderId="59" xfId="0" applyFont="1" applyFill="1" applyBorder="1" applyAlignment="1" applyProtection="1">
      <alignment horizontal="center" vertical="center" textRotation="255"/>
    </xf>
    <xf numFmtId="0" fontId="24" fillId="3" borderId="63" xfId="0" applyFont="1" applyFill="1" applyBorder="1" applyAlignment="1" applyProtection="1">
      <alignment horizontal="center" vertical="center" textRotation="255"/>
    </xf>
    <xf numFmtId="0" fontId="24" fillId="3" borderId="27" xfId="0" applyFont="1" applyFill="1" applyBorder="1" applyAlignment="1" applyProtection="1">
      <alignment horizontal="center" vertical="center" textRotation="255"/>
    </xf>
    <xf numFmtId="0" fontId="24" fillId="3" borderId="65" xfId="0" applyFont="1" applyFill="1" applyBorder="1" applyAlignment="1" applyProtection="1">
      <alignment horizontal="center" vertical="center" textRotation="255"/>
    </xf>
    <xf numFmtId="0" fontId="24" fillId="3" borderId="66" xfId="0" applyFont="1" applyFill="1" applyBorder="1" applyAlignment="1" applyProtection="1">
      <alignment horizontal="center" vertical="center" textRotation="255"/>
    </xf>
    <xf numFmtId="0" fontId="25" fillId="3" borderId="18" xfId="0" applyFont="1" applyFill="1" applyBorder="1" applyAlignment="1" applyProtection="1">
      <alignment horizontal="center" vertical="center" wrapText="1"/>
    </xf>
    <xf numFmtId="0" fontId="25" fillId="3" borderId="27" xfId="0" applyFont="1" applyFill="1" applyBorder="1" applyAlignment="1" applyProtection="1">
      <alignment horizontal="center" vertical="center" wrapText="1"/>
    </xf>
    <xf numFmtId="0" fontId="25" fillId="3" borderId="37" xfId="0" applyFont="1" applyFill="1" applyBorder="1" applyAlignment="1" applyProtection="1">
      <alignment horizontal="center" vertical="center" wrapText="1"/>
    </xf>
    <xf numFmtId="0" fontId="25" fillId="3" borderId="28" xfId="0" applyFont="1" applyFill="1" applyBorder="1" applyAlignment="1" applyProtection="1">
      <alignment horizontal="center" vertical="center" wrapText="1"/>
    </xf>
    <xf numFmtId="0" fontId="25" fillId="3" borderId="38" xfId="0" applyFont="1" applyFill="1" applyBorder="1" applyAlignment="1" applyProtection="1">
      <alignment horizontal="center" vertical="center" wrapText="1"/>
    </xf>
    <xf numFmtId="0" fontId="25" fillId="3" borderId="26" xfId="0" applyFont="1" applyFill="1" applyBorder="1" applyAlignment="1" applyProtection="1">
      <alignment horizontal="center" vertical="center" wrapText="1"/>
    </xf>
    <xf numFmtId="0" fontId="25" fillId="3" borderId="38" xfId="0" applyFont="1" applyFill="1" applyBorder="1" applyAlignment="1" applyProtection="1">
      <alignment horizontal="center" vertical="center" textRotation="255"/>
    </xf>
    <xf numFmtId="0" fontId="25" fillId="3" borderId="26" xfId="0" applyFont="1" applyFill="1" applyBorder="1" applyAlignment="1" applyProtection="1">
      <alignment horizontal="center" vertical="center" textRotation="255"/>
    </xf>
    <xf numFmtId="0" fontId="25" fillId="3" borderId="20" xfId="0" applyFont="1" applyFill="1" applyBorder="1" applyAlignment="1" applyProtection="1">
      <alignment horizontal="center" vertical="center" textRotation="255"/>
    </xf>
    <xf numFmtId="0" fontId="25" fillId="3" borderId="39" xfId="0" applyFont="1" applyFill="1" applyBorder="1" applyAlignment="1" applyProtection="1">
      <alignment horizontal="center" vertical="center" textRotation="255"/>
    </xf>
    <xf numFmtId="0" fontId="25" fillId="3" borderId="2" xfId="0" applyFont="1" applyFill="1" applyBorder="1" applyAlignment="1" applyProtection="1">
      <alignment horizontal="center" vertical="center" textRotation="255"/>
    </xf>
    <xf numFmtId="0" fontId="25" fillId="3" borderId="34" xfId="0" applyFont="1" applyFill="1" applyBorder="1" applyAlignment="1" applyProtection="1">
      <alignment horizontal="center" vertical="center" textRotation="255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38" fontId="15" fillId="0" borderId="29" xfId="1" applyFont="1" applyBorder="1" applyAlignment="1">
      <alignment horizontal="center" vertical="center"/>
    </xf>
    <xf numFmtId="38" fontId="15" fillId="0" borderId="3" xfId="1" applyFont="1" applyBorder="1" applyAlignment="1">
      <alignment horizontal="center" vertical="center"/>
    </xf>
    <xf numFmtId="38" fontId="15" fillId="0" borderId="40" xfId="1" applyFont="1" applyBorder="1" applyAlignment="1">
      <alignment horizontal="center" vertical="center"/>
    </xf>
    <xf numFmtId="38" fontId="15" fillId="0" borderId="21" xfId="1" applyFont="1" applyBorder="1" applyAlignment="1">
      <alignment horizontal="center" vertical="center"/>
    </xf>
    <xf numFmtId="38" fontId="15" fillId="0" borderId="29" xfId="1" applyFont="1" applyBorder="1" applyAlignment="1" applyProtection="1">
      <alignment horizontal="center" vertical="center"/>
      <protection locked="0"/>
    </xf>
    <xf numFmtId="38" fontId="15" fillId="0" borderId="3" xfId="1" applyFont="1" applyBorder="1" applyAlignment="1" applyProtection="1">
      <alignment horizontal="center" vertical="center"/>
      <protection locked="0"/>
    </xf>
    <xf numFmtId="38" fontId="15" fillId="0" borderId="4" xfId="1" applyFont="1" applyBorder="1" applyAlignment="1" applyProtection="1">
      <alignment horizontal="center" vertical="center"/>
      <protection locked="0"/>
    </xf>
    <xf numFmtId="38" fontId="15" fillId="0" borderId="40" xfId="1" applyFont="1" applyBorder="1" applyAlignment="1" applyProtection="1">
      <alignment horizontal="center" vertical="center"/>
      <protection locked="0"/>
    </xf>
    <xf numFmtId="38" fontId="15" fillId="0" borderId="21" xfId="1" applyFont="1" applyBorder="1" applyAlignment="1" applyProtection="1">
      <alignment horizontal="center" vertical="center"/>
      <protection locked="0"/>
    </xf>
    <xf numFmtId="38" fontId="15" fillId="0" borderId="41" xfId="1" applyFont="1" applyBorder="1" applyAlignment="1" applyProtection="1">
      <alignment horizontal="center" vertical="center"/>
      <protection locked="0"/>
    </xf>
    <xf numFmtId="38" fontId="15" fillId="0" borderId="33" xfId="1" applyFont="1" applyBorder="1" applyAlignment="1">
      <alignment horizontal="center" vertical="center"/>
    </xf>
    <xf numFmtId="38" fontId="15" fillId="0" borderId="22" xfId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18" fillId="0" borderId="21" xfId="0" applyFont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4" borderId="0" xfId="0" applyFill="1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3" fontId="0" fillId="4" borderId="1" xfId="0" applyNumberFormat="1" applyFill="1" applyBorder="1" applyAlignment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  <protection locked="0"/>
    </xf>
    <xf numFmtId="0" fontId="26" fillId="2" borderId="0" xfId="0" applyFont="1" applyFill="1" applyBorder="1" applyAlignment="1">
      <alignment horizontal="center" vertical="center" shrinkToFit="1"/>
    </xf>
  </cellXfs>
  <cellStyles count="36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E863-0EDE-409C-95AD-CCDAEA6FE0F0}">
  <dimension ref="A1:O530"/>
  <sheetViews>
    <sheetView tabSelected="1" workbookViewId="0">
      <pane ySplit="7" topLeftCell="A8" activePane="bottomLeft" state="frozen"/>
      <selection pane="bottomLeft" activeCell="E13" sqref="E13"/>
    </sheetView>
  </sheetViews>
  <sheetFormatPr defaultColWidth="3.69921875" defaultRowHeight="21" customHeight="1" x14ac:dyDescent="0.2"/>
  <cols>
    <col min="1" max="1" width="3.69921875" style="3"/>
    <col min="2" max="3" width="15.69921875" style="3" customWidth="1"/>
    <col min="4" max="4" width="9.69921875" style="3" customWidth="1"/>
    <col min="5" max="5" width="30.69921875" style="3" customWidth="1"/>
    <col min="6" max="6" width="12.69921875" style="3" customWidth="1"/>
    <col min="7" max="7" width="10.69921875" style="3" customWidth="1"/>
    <col min="8" max="8" width="28.69921875" style="3" customWidth="1"/>
    <col min="9" max="11" width="5.69921875" style="3" customWidth="1"/>
    <col min="12" max="13" width="9.19921875" style="124" customWidth="1"/>
    <col min="14" max="14" width="3.5" style="3" customWidth="1"/>
    <col min="15" max="15" width="4" style="3" hidden="1" customWidth="1"/>
    <col min="16" max="16" width="4.19921875" style="3" customWidth="1"/>
    <col min="17" max="16384" width="3.69921875" style="3"/>
  </cols>
  <sheetData>
    <row r="1" spans="1:15" ht="21" customHeight="1" x14ac:dyDescent="0.2">
      <c r="B1" s="239" t="s">
        <v>1092</v>
      </c>
      <c r="C1" s="239"/>
      <c r="D1" s="239"/>
      <c r="F1" s="233"/>
      <c r="G1" s="234" t="s">
        <v>1090</v>
      </c>
      <c r="H1" s="234"/>
    </row>
    <row r="2" spans="1:15" ht="21" customHeight="1" x14ac:dyDescent="0.2">
      <c r="B2" s="239"/>
      <c r="C2" s="239"/>
      <c r="D2" s="239"/>
      <c r="F2" s="235"/>
      <c r="G2" s="3" t="s">
        <v>1091</v>
      </c>
    </row>
    <row r="4" spans="1:15" ht="21" customHeight="1" x14ac:dyDescent="0.2">
      <c r="B4" s="120" t="s">
        <v>1079</v>
      </c>
      <c r="C4" s="120" t="s">
        <v>1080</v>
      </c>
      <c r="D4" s="120" t="s">
        <v>1071</v>
      </c>
      <c r="E4" s="120" t="s">
        <v>1072</v>
      </c>
      <c r="F4" s="120" t="s">
        <v>1073</v>
      </c>
    </row>
    <row r="5" spans="1:15" ht="21" customHeight="1" x14ac:dyDescent="0.2">
      <c r="B5" s="117"/>
      <c r="C5" s="117"/>
      <c r="D5" s="117"/>
      <c r="E5" s="117"/>
      <c r="F5" s="117"/>
    </row>
    <row r="7" spans="1:15" ht="21" customHeight="1" x14ac:dyDescent="0.2">
      <c r="A7" s="121" t="s">
        <v>1075</v>
      </c>
      <c r="B7" s="122" t="s">
        <v>1077</v>
      </c>
      <c r="C7" s="122" t="s">
        <v>1078</v>
      </c>
      <c r="D7" s="122" t="s">
        <v>1071</v>
      </c>
      <c r="E7" s="122" t="s">
        <v>1072</v>
      </c>
      <c r="F7" s="122" t="s">
        <v>1073</v>
      </c>
      <c r="G7" s="122" t="s">
        <v>1074</v>
      </c>
      <c r="H7" s="236" t="s">
        <v>13</v>
      </c>
      <c r="I7" s="122" t="s">
        <v>14</v>
      </c>
      <c r="J7" s="123" t="s">
        <v>1076</v>
      </c>
      <c r="K7" s="123" t="s">
        <v>1084</v>
      </c>
      <c r="L7" s="237" t="s">
        <v>17</v>
      </c>
      <c r="M7" s="237" t="s">
        <v>1087</v>
      </c>
    </row>
    <row r="8" spans="1:15" ht="21" customHeight="1" x14ac:dyDescent="0.2">
      <c r="A8" s="118">
        <v>1</v>
      </c>
      <c r="B8" s="117"/>
      <c r="C8" s="117"/>
      <c r="D8" s="117"/>
      <c r="E8" s="117"/>
      <c r="F8" s="117"/>
      <c r="G8" s="117"/>
      <c r="H8" s="4" t="str">
        <f t="shared" ref="H8:H39" si="0">IF(G8="","",VLOOKUP(G8,$A$110:$D$9579,2,0))</f>
        <v/>
      </c>
      <c r="I8" s="117"/>
      <c r="J8" s="238"/>
      <c r="K8" s="238"/>
      <c r="L8" s="125" t="str">
        <f>IF(O8=0,"",IF(J8="",VLOOKUP(G8,$A$110:$H$10000,7,0),IF(VLOOKUP(G8,$A$110:$H$10000,6,0)="",VLOOKUP(G8,$A$110:$H$10000,8,0),VLOOKUP(G8,$A$110:$H$10000,6,0))))</f>
        <v/>
      </c>
      <c r="M8" s="125" t="str">
        <f>IF(I8="","",IF(L8="","",I8*L8))</f>
        <v/>
      </c>
      <c r="O8" s="3">
        <f>IF(B8="",0,IF(J8="",IF(K8="",0,1),1))</f>
        <v>0</v>
      </c>
    </row>
    <row r="9" spans="1:15" ht="21" customHeight="1" x14ac:dyDescent="0.2">
      <c r="A9" s="118">
        <v>2</v>
      </c>
      <c r="B9" s="117"/>
      <c r="C9" s="238"/>
      <c r="D9" s="117"/>
      <c r="E9" s="117"/>
      <c r="F9" s="117"/>
      <c r="G9" s="117"/>
      <c r="H9" s="4" t="str">
        <f t="shared" si="0"/>
        <v/>
      </c>
      <c r="I9" s="117"/>
      <c r="J9" s="238"/>
      <c r="K9" s="238"/>
      <c r="L9" s="125" t="str">
        <f t="shared" ref="L9:L72" si="1">IF(O9=0,"",IF(J9="",VLOOKUP(G9,$A$110:$H$10000,7,0),IF(VLOOKUP(G9,$A$110:$H$10000,6,0)="",VLOOKUP(G9,$A$110:$H$10000,8,0),VLOOKUP(G9,$A$110:$H$10000,6,0))))</f>
        <v/>
      </c>
      <c r="M9" s="125" t="str">
        <f t="shared" ref="M9:M72" si="2">IF(I9="","",IF(L9="","",I9*L9))</f>
        <v/>
      </c>
      <c r="O9" s="3">
        <f t="shared" ref="O9:O72" si="3">IF(B9="",0,IF(J9="",IF(K9="",0,1),1))</f>
        <v>0</v>
      </c>
    </row>
    <row r="10" spans="1:15" ht="21" customHeight="1" x14ac:dyDescent="0.2">
      <c r="A10" s="118">
        <v>3</v>
      </c>
      <c r="B10" s="117"/>
      <c r="C10" s="238"/>
      <c r="D10" s="117"/>
      <c r="E10" s="117"/>
      <c r="F10" s="117"/>
      <c r="G10" s="117"/>
      <c r="H10" s="4" t="str">
        <f t="shared" si="0"/>
        <v/>
      </c>
      <c r="I10" s="117"/>
      <c r="J10" s="238"/>
      <c r="K10" s="238"/>
      <c r="L10" s="125" t="str">
        <f t="shared" si="1"/>
        <v/>
      </c>
      <c r="M10" s="125" t="str">
        <f t="shared" si="2"/>
        <v/>
      </c>
      <c r="O10" s="3">
        <f t="shared" si="3"/>
        <v>0</v>
      </c>
    </row>
    <row r="11" spans="1:15" ht="21" customHeight="1" x14ac:dyDescent="0.2">
      <c r="A11" s="118">
        <v>4</v>
      </c>
      <c r="B11" s="117"/>
      <c r="C11" s="238"/>
      <c r="D11" s="117"/>
      <c r="E11" s="117"/>
      <c r="F11" s="117"/>
      <c r="G11" s="117"/>
      <c r="H11" s="4" t="str">
        <f t="shared" si="0"/>
        <v/>
      </c>
      <c r="I11" s="117"/>
      <c r="J11" s="238"/>
      <c r="K11" s="238"/>
      <c r="L11" s="125" t="str">
        <f t="shared" si="1"/>
        <v/>
      </c>
      <c r="M11" s="125" t="str">
        <f t="shared" si="2"/>
        <v/>
      </c>
      <c r="O11" s="3">
        <f t="shared" si="3"/>
        <v>0</v>
      </c>
    </row>
    <row r="12" spans="1:15" ht="21" customHeight="1" x14ac:dyDescent="0.2">
      <c r="A12" s="118">
        <v>5</v>
      </c>
      <c r="B12" s="117"/>
      <c r="C12" s="238"/>
      <c r="D12" s="117"/>
      <c r="E12" s="117"/>
      <c r="F12" s="117"/>
      <c r="G12" s="117"/>
      <c r="H12" s="4" t="str">
        <f t="shared" si="0"/>
        <v/>
      </c>
      <c r="I12" s="117"/>
      <c r="J12" s="238"/>
      <c r="K12" s="238"/>
      <c r="L12" s="125" t="str">
        <f t="shared" si="1"/>
        <v/>
      </c>
      <c r="M12" s="125" t="str">
        <f t="shared" si="2"/>
        <v/>
      </c>
      <c r="O12" s="3">
        <f t="shared" si="3"/>
        <v>0</v>
      </c>
    </row>
    <row r="13" spans="1:15" ht="21" customHeight="1" x14ac:dyDescent="0.2">
      <c r="A13" s="118">
        <v>6</v>
      </c>
      <c r="B13" s="117"/>
      <c r="C13" s="238"/>
      <c r="D13" s="117"/>
      <c r="E13" s="117"/>
      <c r="F13" s="117"/>
      <c r="G13" s="117"/>
      <c r="H13" s="4" t="str">
        <f t="shared" si="0"/>
        <v/>
      </c>
      <c r="I13" s="117"/>
      <c r="J13" s="238"/>
      <c r="K13" s="238"/>
      <c r="L13" s="125" t="str">
        <f t="shared" si="1"/>
        <v/>
      </c>
      <c r="M13" s="125" t="str">
        <f t="shared" si="2"/>
        <v/>
      </c>
      <c r="O13" s="3">
        <f t="shared" si="3"/>
        <v>0</v>
      </c>
    </row>
    <row r="14" spans="1:15" ht="21" customHeight="1" x14ac:dyDescent="0.2">
      <c r="A14" s="118">
        <v>7</v>
      </c>
      <c r="B14" s="117"/>
      <c r="C14" s="238"/>
      <c r="D14" s="117"/>
      <c r="E14" s="117"/>
      <c r="F14" s="117"/>
      <c r="G14" s="117"/>
      <c r="H14" s="4" t="str">
        <f t="shared" si="0"/>
        <v/>
      </c>
      <c r="I14" s="117"/>
      <c r="J14" s="238"/>
      <c r="K14" s="238"/>
      <c r="L14" s="125" t="str">
        <f t="shared" si="1"/>
        <v/>
      </c>
      <c r="M14" s="125" t="str">
        <f t="shared" si="2"/>
        <v/>
      </c>
      <c r="O14" s="3">
        <f t="shared" si="3"/>
        <v>0</v>
      </c>
    </row>
    <row r="15" spans="1:15" ht="21" customHeight="1" x14ac:dyDescent="0.2">
      <c r="A15" s="118">
        <v>8</v>
      </c>
      <c r="B15" s="117"/>
      <c r="C15" s="238"/>
      <c r="D15" s="117"/>
      <c r="E15" s="117"/>
      <c r="F15" s="117"/>
      <c r="G15" s="117"/>
      <c r="H15" s="4" t="str">
        <f t="shared" si="0"/>
        <v/>
      </c>
      <c r="I15" s="117"/>
      <c r="J15" s="238"/>
      <c r="K15" s="238"/>
      <c r="L15" s="125" t="str">
        <f t="shared" si="1"/>
        <v/>
      </c>
      <c r="M15" s="125" t="str">
        <f t="shared" si="2"/>
        <v/>
      </c>
      <c r="O15" s="3">
        <f t="shared" si="3"/>
        <v>0</v>
      </c>
    </row>
    <row r="16" spans="1:15" ht="21" customHeight="1" x14ac:dyDescent="0.2">
      <c r="A16" s="118">
        <v>9</v>
      </c>
      <c r="B16" s="117"/>
      <c r="C16" s="238"/>
      <c r="D16" s="117"/>
      <c r="E16" s="117"/>
      <c r="F16" s="117"/>
      <c r="G16" s="117"/>
      <c r="H16" s="4" t="str">
        <f t="shared" si="0"/>
        <v/>
      </c>
      <c r="I16" s="117"/>
      <c r="J16" s="238"/>
      <c r="K16" s="238"/>
      <c r="L16" s="125" t="str">
        <f t="shared" si="1"/>
        <v/>
      </c>
      <c r="M16" s="125" t="str">
        <f t="shared" si="2"/>
        <v/>
      </c>
      <c r="O16" s="3">
        <f t="shared" si="3"/>
        <v>0</v>
      </c>
    </row>
    <row r="17" spans="1:15" ht="21" customHeight="1" x14ac:dyDescent="0.2">
      <c r="A17" s="118">
        <v>10</v>
      </c>
      <c r="B17" s="117"/>
      <c r="C17" s="238"/>
      <c r="D17" s="117"/>
      <c r="E17" s="117"/>
      <c r="F17" s="117"/>
      <c r="G17" s="117"/>
      <c r="H17" s="4" t="str">
        <f t="shared" si="0"/>
        <v/>
      </c>
      <c r="I17" s="117"/>
      <c r="J17" s="238"/>
      <c r="K17" s="238"/>
      <c r="L17" s="125" t="str">
        <f t="shared" si="1"/>
        <v/>
      </c>
      <c r="M17" s="125" t="str">
        <f t="shared" si="2"/>
        <v/>
      </c>
      <c r="O17" s="3">
        <f t="shared" si="3"/>
        <v>0</v>
      </c>
    </row>
    <row r="18" spans="1:15" ht="21" customHeight="1" x14ac:dyDescent="0.2">
      <c r="A18" s="118">
        <v>11</v>
      </c>
      <c r="B18" s="117"/>
      <c r="C18" s="238"/>
      <c r="D18" s="117"/>
      <c r="E18" s="117"/>
      <c r="F18" s="117"/>
      <c r="G18" s="117"/>
      <c r="H18" s="4" t="str">
        <f t="shared" si="0"/>
        <v/>
      </c>
      <c r="I18" s="117"/>
      <c r="J18" s="238"/>
      <c r="K18" s="238"/>
      <c r="L18" s="125" t="str">
        <f t="shared" si="1"/>
        <v/>
      </c>
      <c r="M18" s="125" t="str">
        <f t="shared" si="2"/>
        <v/>
      </c>
      <c r="O18" s="3">
        <f t="shared" si="3"/>
        <v>0</v>
      </c>
    </row>
    <row r="19" spans="1:15" ht="21" customHeight="1" x14ac:dyDescent="0.2">
      <c r="A19" s="118">
        <v>12</v>
      </c>
      <c r="B19" s="117"/>
      <c r="C19" s="238"/>
      <c r="D19" s="117"/>
      <c r="E19" s="117"/>
      <c r="F19" s="117"/>
      <c r="G19" s="117"/>
      <c r="H19" s="4" t="str">
        <f t="shared" si="0"/>
        <v/>
      </c>
      <c r="I19" s="117"/>
      <c r="J19" s="238"/>
      <c r="K19" s="238"/>
      <c r="L19" s="125" t="str">
        <f t="shared" si="1"/>
        <v/>
      </c>
      <c r="M19" s="125" t="str">
        <f t="shared" si="2"/>
        <v/>
      </c>
      <c r="O19" s="3">
        <f t="shared" si="3"/>
        <v>0</v>
      </c>
    </row>
    <row r="20" spans="1:15" ht="21" customHeight="1" x14ac:dyDescent="0.2">
      <c r="A20" s="118">
        <v>13</v>
      </c>
      <c r="B20" s="117"/>
      <c r="C20" s="238"/>
      <c r="D20" s="117"/>
      <c r="E20" s="117"/>
      <c r="F20" s="117"/>
      <c r="G20" s="117"/>
      <c r="H20" s="4" t="str">
        <f t="shared" si="0"/>
        <v/>
      </c>
      <c r="I20" s="117"/>
      <c r="J20" s="238"/>
      <c r="K20" s="238"/>
      <c r="L20" s="125" t="str">
        <f t="shared" si="1"/>
        <v/>
      </c>
      <c r="M20" s="125" t="str">
        <f t="shared" si="2"/>
        <v/>
      </c>
      <c r="O20" s="3">
        <f t="shared" si="3"/>
        <v>0</v>
      </c>
    </row>
    <row r="21" spans="1:15" ht="21" customHeight="1" x14ac:dyDescent="0.2">
      <c r="A21" s="118">
        <v>14</v>
      </c>
      <c r="B21" s="117"/>
      <c r="C21" s="238"/>
      <c r="D21" s="117"/>
      <c r="E21" s="117"/>
      <c r="F21" s="117"/>
      <c r="G21" s="117"/>
      <c r="H21" s="4" t="str">
        <f t="shared" si="0"/>
        <v/>
      </c>
      <c r="I21" s="117"/>
      <c r="J21" s="238"/>
      <c r="K21" s="238"/>
      <c r="L21" s="125" t="str">
        <f t="shared" si="1"/>
        <v/>
      </c>
      <c r="M21" s="125" t="str">
        <f t="shared" si="2"/>
        <v/>
      </c>
      <c r="O21" s="3">
        <f t="shared" si="3"/>
        <v>0</v>
      </c>
    </row>
    <row r="22" spans="1:15" ht="21" customHeight="1" x14ac:dyDescent="0.2">
      <c r="A22" s="118">
        <v>15</v>
      </c>
      <c r="B22" s="117"/>
      <c r="C22" s="238"/>
      <c r="D22" s="117"/>
      <c r="E22" s="117"/>
      <c r="F22" s="117"/>
      <c r="G22" s="117"/>
      <c r="H22" s="4" t="str">
        <f t="shared" si="0"/>
        <v/>
      </c>
      <c r="I22" s="117"/>
      <c r="J22" s="238"/>
      <c r="K22" s="238"/>
      <c r="L22" s="125" t="str">
        <f t="shared" si="1"/>
        <v/>
      </c>
      <c r="M22" s="125" t="str">
        <f t="shared" si="2"/>
        <v/>
      </c>
      <c r="O22" s="3">
        <f t="shared" si="3"/>
        <v>0</v>
      </c>
    </row>
    <row r="23" spans="1:15" ht="21" customHeight="1" x14ac:dyDescent="0.2">
      <c r="A23" s="118">
        <v>16</v>
      </c>
      <c r="B23" s="117"/>
      <c r="C23" s="238"/>
      <c r="D23" s="117"/>
      <c r="E23" s="117"/>
      <c r="F23" s="117"/>
      <c r="G23" s="117"/>
      <c r="H23" s="4" t="str">
        <f t="shared" si="0"/>
        <v/>
      </c>
      <c r="I23" s="117"/>
      <c r="J23" s="238"/>
      <c r="K23" s="238"/>
      <c r="L23" s="125" t="str">
        <f t="shared" si="1"/>
        <v/>
      </c>
      <c r="M23" s="125" t="str">
        <f t="shared" si="2"/>
        <v/>
      </c>
      <c r="O23" s="3">
        <f t="shared" si="3"/>
        <v>0</v>
      </c>
    </row>
    <row r="24" spans="1:15" ht="21" customHeight="1" x14ac:dyDescent="0.2">
      <c r="A24" s="118">
        <v>17</v>
      </c>
      <c r="B24" s="117"/>
      <c r="C24" s="238"/>
      <c r="D24" s="117"/>
      <c r="E24" s="117"/>
      <c r="F24" s="117"/>
      <c r="G24" s="117"/>
      <c r="H24" s="4" t="str">
        <f t="shared" si="0"/>
        <v/>
      </c>
      <c r="I24" s="117"/>
      <c r="J24" s="238"/>
      <c r="K24" s="238"/>
      <c r="L24" s="125" t="str">
        <f t="shared" si="1"/>
        <v/>
      </c>
      <c r="M24" s="125" t="str">
        <f t="shared" si="2"/>
        <v/>
      </c>
      <c r="O24" s="3">
        <f t="shared" si="3"/>
        <v>0</v>
      </c>
    </row>
    <row r="25" spans="1:15" ht="21" customHeight="1" x14ac:dyDescent="0.2">
      <c r="A25" s="118">
        <v>18</v>
      </c>
      <c r="B25" s="117"/>
      <c r="C25" s="238"/>
      <c r="D25" s="117"/>
      <c r="E25" s="117"/>
      <c r="F25" s="117"/>
      <c r="G25" s="117"/>
      <c r="H25" s="4" t="str">
        <f t="shared" si="0"/>
        <v/>
      </c>
      <c r="I25" s="117"/>
      <c r="J25" s="238"/>
      <c r="K25" s="238"/>
      <c r="L25" s="125" t="str">
        <f t="shared" si="1"/>
        <v/>
      </c>
      <c r="M25" s="125" t="str">
        <f t="shared" si="2"/>
        <v/>
      </c>
      <c r="O25" s="3">
        <f t="shared" si="3"/>
        <v>0</v>
      </c>
    </row>
    <row r="26" spans="1:15" ht="21" customHeight="1" x14ac:dyDescent="0.2">
      <c r="A26" s="118">
        <v>19</v>
      </c>
      <c r="B26" s="117"/>
      <c r="C26" s="238"/>
      <c r="D26" s="117"/>
      <c r="E26" s="117"/>
      <c r="F26" s="117"/>
      <c r="G26" s="117"/>
      <c r="H26" s="4" t="str">
        <f t="shared" si="0"/>
        <v/>
      </c>
      <c r="I26" s="117"/>
      <c r="J26" s="238"/>
      <c r="K26" s="238"/>
      <c r="L26" s="125" t="str">
        <f t="shared" si="1"/>
        <v/>
      </c>
      <c r="M26" s="125" t="str">
        <f t="shared" si="2"/>
        <v/>
      </c>
      <c r="O26" s="3">
        <f t="shared" si="3"/>
        <v>0</v>
      </c>
    </row>
    <row r="27" spans="1:15" ht="21" customHeight="1" x14ac:dyDescent="0.2">
      <c r="A27" s="118">
        <v>20</v>
      </c>
      <c r="B27" s="117"/>
      <c r="C27" s="238"/>
      <c r="D27" s="117"/>
      <c r="E27" s="117"/>
      <c r="F27" s="117"/>
      <c r="G27" s="117"/>
      <c r="H27" s="4" t="str">
        <f t="shared" si="0"/>
        <v/>
      </c>
      <c r="I27" s="117"/>
      <c r="J27" s="238"/>
      <c r="K27" s="238"/>
      <c r="L27" s="125" t="str">
        <f t="shared" si="1"/>
        <v/>
      </c>
      <c r="M27" s="125" t="str">
        <f t="shared" si="2"/>
        <v/>
      </c>
      <c r="O27" s="3">
        <f t="shared" si="3"/>
        <v>0</v>
      </c>
    </row>
    <row r="28" spans="1:15" ht="21" customHeight="1" x14ac:dyDescent="0.2">
      <c r="A28" s="118">
        <v>21</v>
      </c>
      <c r="B28" s="117"/>
      <c r="C28" s="238"/>
      <c r="D28" s="117"/>
      <c r="E28" s="117"/>
      <c r="F28" s="117"/>
      <c r="G28" s="117"/>
      <c r="H28" s="4" t="str">
        <f t="shared" si="0"/>
        <v/>
      </c>
      <c r="I28" s="117"/>
      <c r="J28" s="238"/>
      <c r="K28" s="238"/>
      <c r="L28" s="125" t="str">
        <f t="shared" si="1"/>
        <v/>
      </c>
      <c r="M28" s="125" t="str">
        <f t="shared" si="2"/>
        <v/>
      </c>
      <c r="O28" s="3">
        <f t="shared" si="3"/>
        <v>0</v>
      </c>
    </row>
    <row r="29" spans="1:15" ht="21" customHeight="1" x14ac:dyDescent="0.2">
      <c r="A29" s="118">
        <v>22</v>
      </c>
      <c r="B29" s="117"/>
      <c r="C29" s="238"/>
      <c r="D29" s="117"/>
      <c r="E29" s="117"/>
      <c r="F29" s="117"/>
      <c r="G29" s="117"/>
      <c r="H29" s="4" t="str">
        <f t="shared" si="0"/>
        <v/>
      </c>
      <c r="I29" s="117"/>
      <c r="J29" s="238"/>
      <c r="K29" s="238"/>
      <c r="L29" s="125" t="str">
        <f t="shared" si="1"/>
        <v/>
      </c>
      <c r="M29" s="125" t="str">
        <f t="shared" si="2"/>
        <v/>
      </c>
      <c r="O29" s="3">
        <f t="shared" si="3"/>
        <v>0</v>
      </c>
    </row>
    <row r="30" spans="1:15" ht="21" customHeight="1" x14ac:dyDescent="0.2">
      <c r="A30" s="118">
        <v>23</v>
      </c>
      <c r="B30" s="117"/>
      <c r="C30" s="238"/>
      <c r="D30" s="117"/>
      <c r="E30" s="117"/>
      <c r="F30" s="117"/>
      <c r="G30" s="117"/>
      <c r="H30" s="4" t="str">
        <f t="shared" si="0"/>
        <v/>
      </c>
      <c r="I30" s="117"/>
      <c r="J30" s="238"/>
      <c r="K30" s="238"/>
      <c r="L30" s="125" t="str">
        <f t="shared" si="1"/>
        <v/>
      </c>
      <c r="M30" s="125" t="str">
        <f t="shared" si="2"/>
        <v/>
      </c>
      <c r="O30" s="3">
        <f t="shared" si="3"/>
        <v>0</v>
      </c>
    </row>
    <row r="31" spans="1:15" ht="21" customHeight="1" x14ac:dyDescent="0.2">
      <c r="A31" s="118">
        <v>24</v>
      </c>
      <c r="B31" s="117"/>
      <c r="C31" s="238"/>
      <c r="D31" s="117"/>
      <c r="E31" s="117"/>
      <c r="F31" s="117"/>
      <c r="G31" s="117"/>
      <c r="H31" s="4" t="str">
        <f t="shared" si="0"/>
        <v/>
      </c>
      <c r="I31" s="117"/>
      <c r="J31" s="238"/>
      <c r="K31" s="238"/>
      <c r="L31" s="125" t="str">
        <f t="shared" si="1"/>
        <v/>
      </c>
      <c r="M31" s="125" t="str">
        <f t="shared" si="2"/>
        <v/>
      </c>
      <c r="O31" s="3">
        <f t="shared" si="3"/>
        <v>0</v>
      </c>
    </row>
    <row r="32" spans="1:15" ht="21" customHeight="1" x14ac:dyDescent="0.2">
      <c r="A32" s="118">
        <v>25</v>
      </c>
      <c r="B32" s="117"/>
      <c r="C32" s="238"/>
      <c r="D32" s="117"/>
      <c r="E32" s="117"/>
      <c r="F32" s="117"/>
      <c r="G32" s="117"/>
      <c r="H32" s="4" t="str">
        <f t="shared" si="0"/>
        <v/>
      </c>
      <c r="I32" s="117"/>
      <c r="J32" s="238"/>
      <c r="K32" s="238"/>
      <c r="L32" s="125" t="str">
        <f t="shared" si="1"/>
        <v/>
      </c>
      <c r="M32" s="125" t="str">
        <f t="shared" si="2"/>
        <v/>
      </c>
      <c r="O32" s="3">
        <f t="shared" si="3"/>
        <v>0</v>
      </c>
    </row>
    <row r="33" spans="1:15" ht="21" customHeight="1" x14ac:dyDescent="0.2">
      <c r="A33" s="118">
        <v>26</v>
      </c>
      <c r="B33" s="117"/>
      <c r="C33" s="238"/>
      <c r="D33" s="117"/>
      <c r="E33" s="117"/>
      <c r="F33" s="117"/>
      <c r="G33" s="117"/>
      <c r="H33" s="4" t="str">
        <f t="shared" si="0"/>
        <v/>
      </c>
      <c r="I33" s="117"/>
      <c r="J33" s="238"/>
      <c r="K33" s="238"/>
      <c r="L33" s="125" t="str">
        <f t="shared" si="1"/>
        <v/>
      </c>
      <c r="M33" s="125" t="str">
        <f t="shared" si="2"/>
        <v/>
      </c>
      <c r="O33" s="3">
        <f t="shared" si="3"/>
        <v>0</v>
      </c>
    </row>
    <row r="34" spans="1:15" ht="21" customHeight="1" x14ac:dyDescent="0.2">
      <c r="A34" s="118">
        <v>27</v>
      </c>
      <c r="B34" s="117"/>
      <c r="C34" s="238"/>
      <c r="D34" s="117"/>
      <c r="E34" s="117"/>
      <c r="F34" s="117"/>
      <c r="G34" s="117"/>
      <c r="H34" s="4" t="str">
        <f t="shared" si="0"/>
        <v/>
      </c>
      <c r="I34" s="117"/>
      <c r="J34" s="238"/>
      <c r="K34" s="238"/>
      <c r="L34" s="125" t="str">
        <f t="shared" si="1"/>
        <v/>
      </c>
      <c r="M34" s="125" t="str">
        <f t="shared" si="2"/>
        <v/>
      </c>
      <c r="O34" s="3">
        <f t="shared" si="3"/>
        <v>0</v>
      </c>
    </row>
    <row r="35" spans="1:15" ht="21" customHeight="1" x14ac:dyDescent="0.2">
      <c r="A35" s="118">
        <v>28</v>
      </c>
      <c r="B35" s="117"/>
      <c r="C35" s="238"/>
      <c r="D35" s="117"/>
      <c r="E35" s="117"/>
      <c r="F35" s="117"/>
      <c r="G35" s="117"/>
      <c r="H35" s="4" t="str">
        <f t="shared" si="0"/>
        <v/>
      </c>
      <c r="I35" s="117"/>
      <c r="J35" s="238"/>
      <c r="K35" s="238"/>
      <c r="L35" s="125" t="str">
        <f t="shared" si="1"/>
        <v/>
      </c>
      <c r="M35" s="125" t="str">
        <f t="shared" si="2"/>
        <v/>
      </c>
      <c r="O35" s="3">
        <f t="shared" si="3"/>
        <v>0</v>
      </c>
    </row>
    <row r="36" spans="1:15" ht="21" customHeight="1" x14ac:dyDescent="0.2">
      <c r="A36" s="118">
        <v>29</v>
      </c>
      <c r="B36" s="117"/>
      <c r="C36" s="238"/>
      <c r="D36" s="117"/>
      <c r="E36" s="117"/>
      <c r="F36" s="117"/>
      <c r="G36" s="117"/>
      <c r="H36" s="4" t="str">
        <f t="shared" si="0"/>
        <v/>
      </c>
      <c r="I36" s="117"/>
      <c r="J36" s="238"/>
      <c r="K36" s="238"/>
      <c r="L36" s="125" t="str">
        <f t="shared" si="1"/>
        <v/>
      </c>
      <c r="M36" s="125" t="str">
        <f t="shared" si="2"/>
        <v/>
      </c>
      <c r="O36" s="3">
        <f t="shared" si="3"/>
        <v>0</v>
      </c>
    </row>
    <row r="37" spans="1:15" ht="21" customHeight="1" x14ac:dyDescent="0.2">
      <c r="A37" s="118">
        <v>30</v>
      </c>
      <c r="B37" s="117"/>
      <c r="C37" s="238"/>
      <c r="D37" s="117"/>
      <c r="E37" s="117"/>
      <c r="F37" s="117"/>
      <c r="G37" s="117"/>
      <c r="H37" s="4" t="str">
        <f t="shared" si="0"/>
        <v/>
      </c>
      <c r="I37" s="117"/>
      <c r="J37" s="238"/>
      <c r="K37" s="238"/>
      <c r="L37" s="125" t="str">
        <f t="shared" si="1"/>
        <v/>
      </c>
      <c r="M37" s="125" t="str">
        <f t="shared" si="2"/>
        <v/>
      </c>
      <c r="O37" s="3">
        <f t="shared" si="3"/>
        <v>0</v>
      </c>
    </row>
    <row r="38" spans="1:15" ht="21" customHeight="1" x14ac:dyDescent="0.2">
      <c r="A38" s="118">
        <v>31</v>
      </c>
      <c r="B38" s="117"/>
      <c r="C38" s="238"/>
      <c r="D38" s="117"/>
      <c r="E38" s="117"/>
      <c r="F38" s="117"/>
      <c r="G38" s="117"/>
      <c r="H38" s="4" t="str">
        <f t="shared" si="0"/>
        <v/>
      </c>
      <c r="I38" s="117"/>
      <c r="J38" s="238"/>
      <c r="K38" s="238"/>
      <c r="L38" s="125" t="str">
        <f t="shared" si="1"/>
        <v/>
      </c>
      <c r="M38" s="125" t="str">
        <f t="shared" si="2"/>
        <v/>
      </c>
      <c r="O38" s="3">
        <f t="shared" si="3"/>
        <v>0</v>
      </c>
    </row>
    <row r="39" spans="1:15" ht="21" customHeight="1" x14ac:dyDescent="0.2">
      <c r="A39" s="118">
        <v>32</v>
      </c>
      <c r="B39" s="117"/>
      <c r="C39" s="238"/>
      <c r="D39" s="117"/>
      <c r="E39" s="117"/>
      <c r="F39" s="117"/>
      <c r="G39" s="117"/>
      <c r="H39" s="4" t="str">
        <f t="shared" si="0"/>
        <v/>
      </c>
      <c r="I39" s="117"/>
      <c r="J39" s="238"/>
      <c r="K39" s="238"/>
      <c r="L39" s="125" t="str">
        <f t="shared" si="1"/>
        <v/>
      </c>
      <c r="M39" s="125" t="str">
        <f t="shared" si="2"/>
        <v/>
      </c>
      <c r="O39" s="3">
        <f t="shared" si="3"/>
        <v>0</v>
      </c>
    </row>
    <row r="40" spans="1:15" ht="21" customHeight="1" x14ac:dyDescent="0.2">
      <c r="A40" s="118">
        <v>33</v>
      </c>
      <c r="B40" s="117"/>
      <c r="C40" s="238"/>
      <c r="D40" s="117"/>
      <c r="E40" s="117"/>
      <c r="F40" s="117"/>
      <c r="G40" s="117"/>
      <c r="H40" s="4" t="str">
        <f t="shared" ref="H40:H71" si="4">IF(G40="","",VLOOKUP(G40,$A$110:$D$9579,2,0))</f>
        <v/>
      </c>
      <c r="I40" s="117"/>
      <c r="J40" s="238"/>
      <c r="K40" s="238"/>
      <c r="L40" s="125" t="str">
        <f t="shared" si="1"/>
        <v/>
      </c>
      <c r="M40" s="125" t="str">
        <f t="shared" si="2"/>
        <v/>
      </c>
      <c r="O40" s="3">
        <f t="shared" si="3"/>
        <v>0</v>
      </c>
    </row>
    <row r="41" spans="1:15" ht="21" customHeight="1" x14ac:dyDescent="0.2">
      <c r="A41" s="118">
        <v>34</v>
      </c>
      <c r="B41" s="117"/>
      <c r="C41" s="238"/>
      <c r="D41" s="117"/>
      <c r="E41" s="117"/>
      <c r="F41" s="117"/>
      <c r="G41" s="117"/>
      <c r="H41" s="4" t="str">
        <f t="shared" si="4"/>
        <v/>
      </c>
      <c r="I41" s="117"/>
      <c r="J41" s="238"/>
      <c r="K41" s="238"/>
      <c r="L41" s="125" t="str">
        <f t="shared" si="1"/>
        <v/>
      </c>
      <c r="M41" s="125" t="str">
        <f t="shared" si="2"/>
        <v/>
      </c>
      <c r="O41" s="3">
        <f t="shared" si="3"/>
        <v>0</v>
      </c>
    </row>
    <row r="42" spans="1:15" ht="21" customHeight="1" x14ac:dyDescent="0.2">
      <c r="A42" s="118">
        <v>35</v>
      </c>
      <c r="B42" s="117"/>
      <c r="C42" s="238"/>
      <c r="D42" s="117"/>
      <c r="E42" s="117"/>
      <c r="F42" s="117"/>
      <c r="G42" s="117"/>
      <c r="H42" s="4" t="str">
        <f t="shared" si="4"/>
        <v/>
      </c>
      <c r="I42" s="117"/>
      <c r="J42" s="238"/>
      <c r="K42" s="238"/>
      <c r="L42" s="125" t="str">
        <f t="shared" si="1"/>
        <v/>
      </c>
      <c r="M42" s="125" t="str">
        <f t="shared" si="2"/>
        <v/>
      </c>
      <c r="O42" s="3">
        <f t="shared" si="3"/>
        <v>0</v>
      </c>
    </row>
    <row r="43" spans="1:15" ht="21" customHeight="1" x14ac:dyDescent="0.2">
      <c r="A43" s="118">
        <v>36</v>
      </c>
      <c r="B43" s="117"/>
      <c r="C43" s="238"/>
      <c r="D43" s="117"/>
      <c r="E43" s="117"/>
      <c r="F43" s="117"/>
      <c r="G43" s="117"/>
      <c r="H43" s="4" t="str">
        <f t="shared" si="4"/>
        <v/>
      </c>
      <c r="I43" s="117"/>
      <c r="J43" s="238"/>
      <c r="K43" s="238"/>
      <c r="L43" s="125" t="str">
        <f t="shared" si="1"/>
        <v/>
      </c>
      <c r="M43" s="125" t="str">
        <f t="shared" si="2"/>
        <v/>
      </c>
      <c r="O43" s="3">
        <f t="shared" si="3"/>
        <v>0</v>
      </c>
    </row>
    <row r="44" spans="1:15" ht="21" customHeight="1" x14ac:dyDescent="0.2">
      <c r="A44" s="118">
        <v>37</v>
      </c>
      <c r="B44" s="117"/>
      <c r="C44" s="238"/>
      <c r="D44" s="117"/>
      <c r="E44" s="117"/>
      <c r="F44" s="117"/>
      <c r="G44" s="117"/>
      <c r="H44" s="4" t="str">
        <f t="shared" si="4"/>
        <v/>
      </c>
      <c r="I44" s="117"/>
      <c r="J44" s="238"/>
      <c r="K44" s="238"/>
      <c r="L44" s="125" t="str">
        <f t="shared" si="1"/>
        <v/>
      </c>
      <c r="M44" s="125" t="str">
        <f t="shared" si="2"/>
        <v/>
      </c>
      <c r="O44" s="3">
        <f t="shared" si="3"/>
        <v>0</v>
      </c>
    </row>
    <row r="45" spans="1:15" ht="21" customHeight="1" x14ac:dyDescent="0.2">
      <c r="A45" s="118">
        <v>38</v>
      </c>
      <c r="B45" s="117"/>
      <c r="C45" s="238"/>
      <c r="D45" s="117"/>
      <c r="E45" s="117"/>
      <c r="F45" s="117"/>
      <c r="G45" s="117"/>
      <c r="H45" s="4" t="str">
        <f t="shared" si="4"/>
        <v/>
      </c>
      <c r="I45" s="117"/>
      <c r="J45" s="238"/>
      <c r="K45" s="238"/>
      <c r="L45" s="125" t="str">
        <f t="shared" si="1"/>
        <v/>
      </c>
      <c r="M45" s="125" t="str">
        <f t="shared" si="2"/>
        <v/>
      </c>
      <c r="O45" s="3">
        <f t="shared" si="3"/>
        <v>0</v>
      </c>
    </row>
    <row r="46" spans="1:15" ht="21" customHeight="1" x14ac:dyDescent="0.2">
      <c r="A46" s="118">
        <v>39</v>
      </c>
      <c r="B46" s="117"/>
      <c r="C46" s="238"/>
      <c r="D46" s="117"/>
      <c r="E46" s="117"/>
      <c r="F46" s="117"/>
      <c r="G46" s="117"/>
      <c r="H46" s="4" t="str">
        <f t="shared" si="4"/>
        <v/>
      </c>
      <c r="I46" s="117"/>
      <c r="J46" s="238"/>
      <c r="K46" s="238"/>
      <c r="L46" s="125" t="str">
        <f t="shared" si="1"/>
        <v/>
      </c>
      <c r="M46" s="125" t="str">
        <f t="shared" si="2"/>
        <v/>
      </c>
      <c r="O46" s="3">
        <f t="shared" si="3"/>
        <v>0</v>
      </c>
    </row>
    <row r="47" spans="1:15" ht="21" customHeight="1" x14ac:dyDescent="0.2">
      <c r="A47" s="118">
        <v>40</v>
      </c>
      <c r="B47" s="117"/>
      <c r="C47" s="238"/>
      <c r="D47" s="117"/>
      <c r="E47" s="117"/>
      <c r="F47" s="117"/>
      <c r="G47" s="117"/>
      <c r="H47" s="4" t="str">
        <f t="shared" si="4"/>
        <v/>
      </c>
      <c r="I47" s="117"/>
      <c r="J47" s="238"/>
      <c r="K47" s="238"/>
      <c r="L47" s="125" t="str">
        <f t="shared" si="1"/>
        <v/>
      </c>
      <c r="M47" s="125" t="str">
        <f t="shared" si="2"/>
        <v/>
      </c>
      <c r="O47" s="3">
        <f t="shared" si="3"/>
        <v>0</v>
      </c>
    </row>
    <row r="48" spans="1:15" ht="21" customHeight="1" x14ac:dyDescent="0.2">
      <c r="A48" s="118">
        <v>41</v>
      </c>
      <c r="B48" s="117"/>
      <c r="C48" s="238"/>
      <c r="D48" s="117"/>
      <c r="E48" s="117"/>
      <c r="F48" s="117"/>
      <c r="G48" s="117"/>
      <c r="H48" s="4" t="str">
        <f t="shared" si="4"/>
        <v/>
      </c>
      <c r="I48" s="117"/>
      <c r="J48" s="238"/>
      <c r="K48" s="238"/>
      <c r="L48" s="125" t="str">
        <f t="shared" si="1"/>
        <v/>
      </c>
      <c r="M48" s="125" t="str">
        <f t="shared" si="2"/>
        <v/>
      </c>
      <c r="O48" s="3">
        <f t="shared" si="3"/>
        <v>0</v>
      </c>
    </row>
    <row r="49" spans="1:15" ht="21" customHeight="1" x14ac:dyDescent="0.2">
      <c r="A49" s="118">
        <v>42</v>
      </c>
      <c r="B49" s="117"/>
      <c r="C49" s="238"/>
      <c r="D49" s="117"/>
      <c r="E49" s="117"/>
      <c r="F49" s="117"/>
      <c r="G49" s="117"/>
      <c r="H49" s="4" t="str">
        <f t="shared" si="4"/>
        <v/>
      </c>
      <c r="I49" s="117"/>
      <c r="J49" s="238"/>
      <c r="K49" s="238"/>
      <c r="L49" s="125" t="str">
        <f t="shared" si="1"/>
        <v/>
      </c>
      <c r="M49" s="125" t="str">
        <f t="shared" si="2"/>
        <v/>
      </c>
      <c r="O49" s="3">
        <f t="shared" si="3"/>
        <v>0</v>
      </c>
    </row>
    <row r="50" spans="1:15" ht="21" customHeight="1" x14ac:dyDescent="0.2">
      <c r="A50" s="118">
        <v>43</v>
      </c>
      <c r="B50" s="117"/>
      <c r="C50" s="238"/>
      <c r="D50" s="117"/>
      <c r="E50" s="117"/>
      <c r="F50" s="117"/>
      <c r="G50" s="117"/>
      <c r="H50" s="4" t="str">
        <f t="shared" si="4"/>
        <v/>
      </c>
      <c r="I50" s="117"/>
      <c r="J50" s="238"/>
      <c r="K50" s="238"/>
      <c r="L50" s="125" t="str">
        <f t="shared" si="1"/>
        <v/>
      </c>
      <c r="M50" s="125" t="str">
        <f t="shared" si="2"/>
        <v/>
      </c>
      <c r="O50" s="3">
        <f t="shared" si="3"/>
        <v>0</v>
      </c>
    </row>
    <row r="51" spans="1:15" ht="21" customHeight="1" x14ac:dyDescent="0.2">
      <c r="A51" s="118">
        <v>44</v>
      </c>
      <c r="B51" s="117"/>
      <c r="C51" s="238"/>
      <c r="D51" s="117"/>
      <c r="E51" s="117"/>
      <c r="F51" s="117"/>
      <c r="G51" s="117"/>
      <c r="H51" s="4" t="str">
        <f t="shared" si="4"/>
        <v/>
      </c>
      <c r="I51" s="117"/>
      <c r="J51" s="238"/>
      <c r="K51" s="238"/>
      <c r="L51" s="125" t="str">
        <f t="shared" si="1"/>
        <v/>
      </c>
      <c r="M51" s="125" t="str">
        <f t="shared" si="2"/>
        <v/>
      </c>
      <c r="O51" s="3">
        <f t="shared" si="3"/>
        <v>0</v>
      </c>
    </row>
    <row r="52" spans="1:15" ht="21" customHeight="1" x14ac:dyDescent="0.2">
      <c r="A52" s="118">
        <v>45</v>
      </c>
      <c r="B52" s="117"/>
      <c r="C52" s="238"/>
      <c r="D52" s="117"/>
      <c r="E52" s="117"/>
      <c r="F52" s="117"/>
      <c r="G52" s="117"/>
      <c r="H52" s="4" t="str">
        <f t="shared" si="4"/>
        <v/>
      </c>
      <c r="I52" s="117"/>
      <c r="J52" s="238"/>
      <c r="K52" s="238"/>
      <c r="L52" s="125" t="str">
        <f t="shared" si="1"/>
        <v/>
      </c>
      <c r="M52" s="125" t="str">
        <f t="shared" si="2"/>
        <v/>
      </c>
      <c r="O52" s="3">
        <f t="shared" si="3"/>
        <v>0</v>
      </c>
    </row>
    <row r="53" spans="1:15" ht="21" customHeight="1" x14ac:dyDescent="0.2">
      <c r="A53" s="118">
        <v>46</v>
      </c>
      <c r="B53" s="117"/>
      <c r="C53" s="238"/>
      <c r="D53" s="117"/>
      <c r="E53" s="117"/>
      <c r="F53" s="117"/>
      <c r="G53" s="117"/>
      <c r="H53" s="4" t="str">
        <f t="shared" si="4"/>
        <v/>
      </c>
      <c r="I53" s="117"/>
      <c r="J53" s="238"/>
      <c r="K53" s="238"/>
      <c r="L53" s="125" t="str">
        <f t="shared" si="1"/>
        <v/>
      </c>
      <c r="M53" s="125" t="str">
        <f t="shared" si="2"/>
        <v/>
      </c>
      <c r="O53" s="3">
        <f t="shared" si="3"/>
        <v>0</v>
      </c>
    </row>
    <row r="54" spans="1:15" ht="21" customHeight="1" x14ac:dyDescent="0.2">
      <c r="A54" s="118">
        <v>47</v>
      </c>
      <c r="B54" s="117"/>
      <c r="C54" s="238"/>
      <c r="D54" s="117"/>
      <c r="E54" s="117"/>
      <c r="F54" s="117"/>
      <c r="G54" s="117"/>
      <c r="H54" s="4" t="str">
        <f t="shared" si="4"/>
        <v/>
      </c>
      <c r="I54" s="117"/>
      <c r="J54" s="238"/>
      <c r="K54" s="238"/>
      <c r="L54" s="125" t="str">
        <f t="shared" si="1"/>
        <v/>
      </c>
      <c r="M54" s="125" t="str">
        <f t="shared" si="2"/>
        <v/>
      </c>
      <c r="O54" s="3">
        <f t="shared" si="3"/>
        <v>0</v>
      </c>
    </row>
    <row r="55" spans="1:15" ht="21" customHeight="1" x14ac:dyDescent="0.2">
      <c r="A55" s="118">
        <v>48</v>
      </c>
      <c r="B55" s="117"/>
      <c r="C55" s="238"/>
      <c r="D55" s="117"/>
      <c r="E55" s="117"/>
      <c r="F55" s="117"/>
      <c r="G55" s="117"/>
      <c r="H55" s="4" t="str">
        <f t="shared" si="4"/>
        <v/>
      </c>
      <c r="I55" s="117"/>
      <c r="J55" s="238"/>
      <c r="K55" s="238"/>
      <c r="L55" s="125" t="str">
        <f t="shared" si="1"/>
        <v/>
      </c>
      <c r="M55" s="125" t="str">
        <f t="shared" si="2"/>
        <v/>
      </c>
      <c r="O55" s="3">
        <f t="shared" si="3"/>
        <v>0</v>
      </c>
    </row>
    <row r="56" spans="1:15" ht="21" customHeight="1" x14ac:dyDescent="0.2">
      <c r="A56" s="118">
        <v>49</v>
      </c>
      <c r="B56" s="117"/>
      <c r="C56" s="238"/>
      <c r="D56" s="117"/>
      <c r="E56" s="117"/>
      <c r="F56" s="117"/>
      <c r="G56" s="117"/>
      <c r="H56" s="4" t="str">
        <f t="shared" si="4"/>
        <v/>
      </c>
      <c r="I56" s="117"/>
      <c r="J56" s="238"/>
      <c r="K56" s="238"/>
      <c r="L56" s="125" t="str">
        <f t="shared" si="1"/>
        <v/>
      </c>
      <c r="M56" s="125" t="str">
        <f t="shared" si="2"/>
        <v/>
      </c>
      <c r="O56" s="3">
        <f t="shared" si="3"/>
        <v>0</v>
      </c>
    </row>
    <row r="57" spans="1:15" ht="21" customHeight="1" x14ac:dyDescent="0.2">
      <c r="A57" s="118">
        <v>50</v>
      </c>
      <c r="B57" s="117"/>
      <c r="C57" s="238"/>
      <c r="D57" s="117"/>
      <c r="E57" s="117"/>
      <c r="F57" s="117"/>
      <c r="G57" s="117"/>
      <c r="H57" s="4" t="str">
        <f t="shared" si="4"/>
        <v/>
      </c>
      <c r="I57" s="117"/>
      <c r="J57" s="238"/>
      <c r="K57" s="238"/>
      <c r="L57" s="125" t="str">
        <f t="shared" si="1"/>
        <v/>
      </c>
      <c r="M57" s="125" t="str">
        <f t="shared" si="2"/>
        <v/>
      </c>
      <c r="O57" s="3">
        <f t="shared" si="3"/>
        <v>0</v>
      </c>
    </row>
    <row r="58" spans="1:15" ht="21" customHeight="1" x14ac:dyDescent="0.2">
      <c r="A58" s="118">
        <v>51</v>
      </c>
      <c r="B58" s="117"/>
      <c r="C58" s="238"/>
      <c r="D58" s="117"/>
      <c r="E58" s="117"/>
      <c r="F58" s="117"/>
      <c r="G58" s="117"/>
      <c r="H58" s="4" t="str">
        <f t="shared" si="4"/>
        <v/>
      </c>
      <c r="I58" s="117"/>
      <c r="J58" s="238"/>
      <c r="K58" s="238"/>
      <c r="L58" s="125" t="str">
        <f t="shared" si="1"/>
        <v/>
      </c>
      <c r="M58" s="125" t="str">
        <f t="shared" si="2"/>
        <v/>
      </c>
      <c r="O58" s="3">
        <f t="shared" si="3"/>
        <v>0</v>
      </c>
    </row>
    <row r="59" spans="1:15" ht="21" customHeight="1" x14ac:dyDescent="0.2">
      <c r="A59" s="118">
        <v>52</v>
      </c>
      <c r="B59" s="117"/>
      <c r="C59" s="238"/>
      <c r="D59" s="117"/>
      <c r="E59" s="117"/>
      <c r="F59" s="117"/>
      <c r="G59" s="117"/>
      <c r="H59" s="4" t="str">
        <f t="shared" si="4"/>
        <v/>
      </c>
      <c r="I59" s="117"/>
      <c r="J59" s="238"/>
      <c r="K59" s="238"/>
      <c r="L59" s="125" t="str">
        <f t="shared" si="1"/>
        <v/>
      </c>
      <c r="M59" s="125" t="str">
        <f t="shared" si="2"/>
        <v/>
      </c>
      <c r="O59" s="3">
        <f t="shared" si="3"/>
        <v>0</v>
      </c>
    </row>
    <row r="60" spans="1:15" ht="21" customHeight="1" x14ac:dyDescent="0.2">
      <c r="A60" s="118">
        <v>53</v>
      </c>
      <c r="B60" s="117"/>
      <c r="C60" s="238"/>
      <c r="D60" s="117"/>
      <c r="E60" s="117"/>
      <c r="F60" s="117"/>
      <c r="G60" s="117"/>
      <c r="H60" s="4" t="str">
        <f t="shared" si="4"/>
        <v/>
      </c>
      <c r="I60" s="117"/>
      <c r="J60" s="238"/>
      <c r="K60" s="238"/>
      <c r="L60" s="125" t="str">
        <f t="shared" si="1"/>
        <v/>
      </c>
      <c r="M60" s="125" t="str">
        <f t="shared" si="2"/>
        <v/>
      </c>
      <c r="O60" s="3">
        <f t="shared" si="3"/>
        <v>0</v>
      </c>
    </row>
    <row r="61" spans="1:15" ht="21" customHeight="1" x14ac:dyDescent="0.2">
      <c r="A61" s="118">
        <v>54</v>
      </c>
      <c r="B61" s="117"/>
      <c r="C61" s="238"/>
      <c r="D61" s="117"/>
      <c r="E61" s="117"/>
      <c r="F61" s="117"/>
      <c r="G61" s="117"/>
      <c r="H61" s="4" t="str">
        <f t="shared" si="4"/>
        <v/>
      </c>
      <c r="I61" s="117"/>
      <c r="J61" s="238"/>
      <c r="K61" s="238"/>
      <c r="L61" s="125" t="str">
        <f t="shared" si="1"/>
        <v/>
      </c>
      <c r="M61" s="125" t="str">
        <f t="shared" si="2"/>
        <v/>
      </c>
      <c r="O61" s="3">
        <f t="shared" si="3"/>
        <v>0</v>
      </c>
    </row>
    <row r="62" spans="1:15" ht="21" customHeight="1" x14ac:dyDescent="0.2">
      <c r="A62" s="118">
        <v>55</v>
      </c>
      <c r="B62" s="117"/>
      <c r="C62" s="238"/>
      <c r="D62" s="117"/>
      <c r="E62" s="117"/>
      <c r="F62" s="117"/>
      <c r="G62" s="117"/>
      <c r="H62" s="4" t="str">
        <f t="shared" si="4"/>
        <v/>
      </c>
      <c r="I62" s="117"/>
      <c r="J62" s="238"/>
      <c r="K62" s="238"/>
      <c r="L62" s="125" t="str">
        <f t="shared" si="1"/>
        <v/>
      </c>
      <c r="M62" s="125" t="str">
        <f t="shared" si="2"/>
        <v/>
      </c>
      <c r="O62" s="3">
        <f t="shared" si="3"/>
        <v>0</v>
      </c>
    </row>
    <row r="63" spans="1:15" ht="21" customHeight="1" x14ac:dyDescent="0.2">
      <c r="A63" s="118">
        <v>56</v>
      </c>
      <c r="B63" s="117"/>
      <c r="C63" s="238"/>
      <c r="D63" s="117"/>
      <c r="E63" s="117"/>
      <c r="F63" s="117"/>
      <c r="G63" s="117"/>
      <c r="H63" s="4" t="str">
        <f t="shared" si="4"/>
        <v/>
      </c>
      <c r="I63" s="117"/>
      <c r="J63" s="238"/>
      <c r="K63" s="238"/>
      <c r="L63" s="125" t="str">
        <f t="shared" si="1"/>
        <v/>
      </c>
      <c r="M63" s="125" t="str">
        <f t="shared" si="2"/>
        <v/>
      </c>
      <c r="O63" s="3">
        <f t="shared" si="3"/>
        <v>0</v>
      </c>
    </row>
    <row r="64" spans="1:15" ht="21" customHeight="1" x14ac:dyDescent="0.2">
      <c r="A64" s="118">
        <v>57</v>
      </c>
      <c r="B64" s="117"/>
      <c r="C64" s="238"/>
      <c r="D64" s="117"/>
      <c r="E64" s="117"/>
      <c r="F64" s="117"/>
      <c r="G64" s="117"/>
      <c r="H64" s="4" t="str">
        <f t="shared" si="4"/>
        <v/>
      </c>
      <c r="I64" s="117"/>
      <c r="J64" s="238"/>
      <c r="K64" s="238"/>
      <c r="L64" s="125" t="str">
        <f t="shared" si="1"/>
        <v/>
      </c>
      <c r="M64" s="125" t="str">
        <f t="shared" si="2"/>
        <v/>
      </c>
      <c r="O64" s="3">
        <f t="shared" si="3"/>
        <v>0</v>
      </c>
    </row>
    <row r="65" spans="1:15" ht="21" customHeight="1" x14ac:dyDescent="0.2">
      <c r="A65" s="118">
        <v>58</v>
      </c>
      <c r="B65" s="117"/>
      <c r="C65" s="238"/>
      <c r="D65" s="117"/>
      <c r="E65" s="117"/>
      <c r="F65" s="117"/>
      <c r="G65" s="117"/>
      <c r="H65" s="4" t="str">
        <f t="shared" si="4"/>
        <v/>
      </c>
      <c r="I65" s="117"/>
      <c r="J65" s="238"/>
      <c r="K65" s="238"/>
      <c r="L65" s="125" t="str">
        <f t="shared" si="1"/>
        <v/>
      </c>
      <c r="M65" s="125" t="str">
        <f t="shared" si="2"/>
        <v/>
      </c>
      <c r="O65" s="3">
        <f t="shared" si="3"/>
        <v>0</v>
      </c>
    </row>
    <row r="66" spans="1:15" ht="21" customHeight="1" x14ac:dyDescent="0.2">
      <c r="A66" s="118">
        <v>59</v>
      </c>
      <c r="B66" s="117"/>
      <c r="C66" s="238"/>
      <c r="D66" s="117"/>
      <c r="E66" s="117"/>
      <c r="F66" s="117"/>
      <c r="G66" s="117"/>
      <c r="H66" s="4" t="str">
        <f t="shared" si="4"/>
        <v/>
      </c>
      <c r="I66" s="117"/>
      <c r="J66" s="238"/>
      <c r="K66" s="238"/>
      <c r="L66" s="125" t="str">
        <f t="shared" si="1"/>
        <v/>
      </c>
      <c r="M66" s="125" t="str">
        <f t="shared" si="2"/>
        <v/>
      </c>
      <c r="O66" s="3">
        <f t="shared" si="3"/>
        <v>0</v>
      </c>
    </row>
    <row r="67" spans="1:15" ht="21" customHeight="1" x14ac:dyDescent="0.2">
      <c r="A67" s="118">
        <v>60</v>
      </c>
      <c r="B67" s="117"/>
      <c r="C67" s="238"/>
      <c r="D67" s="117"/>
      <c r="E67" s="117"/>
      <c r="F67" s="117"/>
      <c r="G67" s="117"/>
      <c r="H67" s="4" t="str">
        <f t="shared" si="4"/>
        <v/>
      </c>
      <c r="I67" s="117"/>
      <c r="J67" s="238"/>
      <c r="K67" s="238"/>
      <c r="L67" s="125" t="str">
        <f t="shared" si="1"/>
        <v/>
      </c>
      <c r="M67" s="125" t="str">
        <f t="shared" si="2"/>
        <v/>
      </c>
      <c r="O67" s="3">
        <f t="shared" si="3"/>
        <v>0</v>
      </c>
    </row>
    <row r="68" spans="1:15" ht="21" customHeight="1" x14ac:dyDescent="0.2">
      <c r="A68" s="118">
        <v>61</v>
      </c>
      <c r="B68" s="117"/>
      <c r="C68" s="238"/>
      <c r="D68" s="117"/>
      <c r="E68" s="117"/>
      <c r="F68" s="117"/>
      <c r="G68" s="117"/>
      <c r="H68" s="4" t="str">
        <f t="shared" si="4"/>
        <v/>
      </c>
      <c r="I68" s="117"/>
      <c r="J68" s="238"/>
      <c r="K68" s="238"/>
      <c r="L68" s="125" t="str">
        <f t="shared" si="1"/>
        <v/>
      </c>
      <c r="M68" s="125" t="str">
        <f t="shared" si="2"/>
        <v/>
      </c>
      <c r="O68" s="3">
        <f t="shared" si="3"/>
        <v>0</v>
      </c>
    </row>
    <row r="69" spans="1:15" ht="21" customHeight="1" x14ac:dyDescent="0.2">
      <c r="A69" s="118">
        <v>62</v>
      </c>
      <c r="B69" s="117"/>
      <c r="C69" s="238"/>
      <c r="D69" s="117"/>
      <c r="E69" s="117"/>
      <c r="F69" s="117"/>
      <c r="G69" s="117"/>
      <c r="H69" s="4" t="str">
        <f t="shared" si="4"/>
        <v/>
      </c>
      <c r="I69" s="117"/>
      <c r="J69" s="238"/>
      <c r="K69" s="238"/>
      <c r="L69" s="125" t="str">
        <f t="shared" si="1"/>
        <v/>
      </c>
      <c r="M69" s="125" t="str">
        <f t="shared" si="2"/>
        <v/>
      </c>
      <c r="O69" s="3">
        <f t="shared" si="3"/>
        <v>0</v>
      </c>
    </row>
    <row r="70" spans="1:15" ht="21" customHeight="1" x14ac:dyDescent="0.2">
      <c r="A70" s="118">
        <v>63</v>
      </c>
      <c r="B70" s="117"/>
      <c r="C70" s="238"/>
      <c r="D70" s="117"/>
      <c r="E70" s="117"/>
      <c r="F70" s="117"/>
      <c r="G70" s="117"/>
      <c r="H70" s="4" t="str">
        <f t="shared" si="4"/>
        <v/>
      </c>
      <c r="I70" s="117"/>
      <c r="J70" s="238"/>
      <c r="K70" s="238"/>
      <c r="L70" s="125" t="str">
        <f t="shared" si="1"/>
        <v/>
      </c>
      <c r="M70" s="125" t="str">
        <f t="shared" si="2"/>
        <v/>
      </c>
      <c r="O70" s="3">
        <f t="shared" si="3"/>
        <v>0</v>
      </c>
    </row>
    <row r="71" spans="1:15" ht="21" customHeight="1" x14ac:dyDescent="0.2">
      <c r="A71" s="118">
        <v>64</v>
      </c>
      <c r="B71" s="117"/>
      <c r="C71" s="238"/>
      <c r="D71" s="117"/>
      <c r="E71" s="117"/>
      <c r="F71" s="117"/>
      <c r="G71" s="117"/>
      <c r="H71" s="4" t="str">
        <f t="shared" si="4"/>
        <v/>
      </c>
      <c r="I71" s="117"/>
      <c r="J71" s="238"/>
      <c r="K71" s="238"/>
      <c r="L71" s="125" t="str">
        <f t="shared" si="1"/>
        <v/>
      </c>
      <c r="M71" s="125" t="str">
        <f t="shared" si="2"/>
        <v/>
      </c>
      <c r="O71" s="3">
        <f t="shared" si="3"/>
        <v>0</v>
      </c>
    </row>
    <row r="72" spans="1:15" ht="21" customHeight="1" x14ac:dyDescent="0.2">
      <c r="A72" s="118">
        <v>65</v>
      </c>
      <c r="B72" s="117"/>
      <c r="C72" s="238"/>
      <c r="D72" s="117"/>
      <c r="E72" s="117"/>
      <c r="F72" s="117"/>
      <c r="G72" s="117"/>
      <c r="H72" s="4" t="str">
        <f t="shared" ref="H72:H103" si="5">IF(G72="","",VLOOKUP(G72,$A$110:$D$9579,2,0))</f>
        <v/>
      </c>
      <c r="I72" s="117"/>
      <c r="J72" s="238"/>
      <c r="K72" s="238"/>
      <c r="L72" s="125" t="str">
        <f t="shared" si="1"/>
        <v/>
      </c>
      <c r="M72" s="125" t="str">
        <f t="shared" si="2"/>
        <v/>
      </c>
      <c r="O72" s="3">
        <f t="shared" si="3"/>
        <v>0</v>
      </c>
    </row>
    <row r="73" spans="1:15" ht="21" customHeight="1" x14ac:dyDescent="0.2">
      <c r="A73" s="118">
        <v>66</v>
      </c>
      <c r="B73" s="117"/>
      <c r="C73" s="238"/>
      <c r="D73" s="117"/>
      <c r="E73" s="117"/>
      <c r="F73" s="117"/>
      <c r="G73" s="117"/>
      <c r="H73" s="4" t="str">
        <f t="shared" si="5"/>
        <v/>
      </c>
      <c r="I73" s="117"/>
      <c r="J73" s="238"/>
      <c r="K73" s="238"/>
      <c r="L73" s="125" t="str">
        <f t="shared" ref="L73:L107" si="6">IF(O73=0,"",IF(J73="",VLOOKUP(G73,$A$110:$H$10000,7,0),IF(VLOOKUP(G73,$A$110:$H$10000,6,0)="",VLOOKUP(G73,$A$110:$H$10000,8,0),VLOOKUP(G73,$A$110:$H$10000,6,0))))</f>
        <v/>
      </c>
      <c r="M73" s="125" t="str">
        <f t="shared" ref="M73:M107" si="7">IF(I73="","",IF(L73="","",I73*L73))</f>
        <v/>
      </c>
      <c r="O73" s="3">
        <f t="shared" ref="O73:O107" si="8">IF(B73="",0,IF(J73="",IF(K73="",0,1),1))</f>
        <v>0</v>
      </c>
    </row>
    <row r="74" spans="1:15" ht="21" customHeight="1" x14ac:dyDescent="0.2">
      <c r="A74" s="118">
        <v>67</v>
      </c>
      <c r="B74" s="117"/>
      <c r="C74" s="238"/>
      <c r="D74" s="117"/>
      <c r="E74" s="117"/>
      <c r="F74" s="117"/>
      <c r="G74" s="117"/>
      <c r="H74" s="4" t="str">
        <f t="shared" si="5"/>
        <v/>
      </c>
      <c r="I74" s="117"/>
      <c r="J74" s="238"/>
      <c r="K74" s="238"/>
      <c r="L74" s="125" t="str">
        <f t="shared" si="6"/>
        <v/>
      </c>
      <c r="M74" s="125" t="str">
        <f t="shared" si="7"/>
        <v/>
      </c>
      <c r="O74" s="3">
        <f t="shared" si="8"/>
        <v>0</v>
      </c>
    </row>
    <row r="75" spans="1:15" ht="21" customHeight="1" x14ac:dyDescent="0.2">
      <c r="A75" s="118">
        <v>68</v>
      </c>
      <c r="B75" s="117"/>
      <c r="C75" s="238"/>
      <c r="D75" s="117"/>
      <c r="E75" s="117"/>
      <c r="F75" s="117"/>
      <c r="G75" s="117"/>
      <c r="H75" s="4" t="str">
        <f t="shared" si="5"/>
        <v/>
      </c>
      <c r="I75" s="117"/>
      <c r="J75" s="238"/>
      <c r="K75" s="238"/>
      <c r="L75" s="125" t="str">
        <f t="shared" si="6"/>
        <v/>
      </c>
      <c r="M75" s="125" t="str">
        <f t="shared" si="7"/>
        <v/>
      </c>
      <c r="O75" s="3">
        <f t="shared" si="8"/>
        <v>0</v>
      </c>
    </row>
    <row r="76" spans="1:15" ht="21" customHeight="1" x14ac:dyDescent="0.2">
      <c r="A76" s="118">
        <v>69</v>
      </c>
      <c r="B76" s="117"/>
      <c r="C76" s="238"/>
      <c r="D76" s="117"/>
      <c r="E76" s="117"/>
      <c r="F76" s="117"/>
      <c r="G76" s="117"/>
      <c r="H76" s="4" t="str">
        <f t="shared" si="5"/>
        <v/>
      </c>
      <c r="I76" s="117"/>
      <c r="J76" s="238"/>
      <c r="K76" s="238"/>
      <c r="L76" s="125" t="str">
        <f t="shared" si="6"/>
        <v/>
      </c>
      <c r="M76" s="125" t="str">
        <f t="shared" si="7"/>
        <v/>
      </c>
      <c r="O76" s="3">
        <f t="shared" si="8"/>
        <v>0</v>
      </c>
    </row>
    <row r="77" spans="1:15" ht="21" customHeight="1" x14ac:dyDescent="0.2">
      <c r="A77" s="118">
        <v>70</v>
      </c>
      <c r="B77" s="117"/>
      <c r="C77" s="238"/>
      <c r="D77" s="117"/>
      <c r="E77" s="117"/>
      <c r="F77" s="117"/>
      <c r="G77" s="117"/>
      <c r="H77" s="4" t="str">
        <f t="shared" si="5"/>
        <v/>
      </c>
      <c r="I77" s="117"/>
      <c r="J77" s="238"/>
      <c r="K77" s="238"/>
      <c r="L77" s="125" t="str">
        <f t="shared" si="6"/>
        <v/>
      </c>
      <c r="M77" s="125" t="str">
        <f t="shared" si="7"/>
        <v/>
      </c>
      <c r="O77" s="3">
        <f t="shared" si="8"/>
        <v>0</v>
      </c>
    </row>
    <row r="78" spans="1:15" ht="21" customHeight="1" x14ac:dyDescent="0.2">
      <c r="A78" s="118">
        <v>71</v>
      </c>
      <c r="B78" s="117"/>
      <c r="C78" s="238"/>
      <c r="D78" s="117"/>
      <c r="E78" s="117"/>
      <c r="F78" s="117"/>
      <c r="G78" s="117"/>
      <c r="H78" s="4" t="str">
        <f t="shared" si="5"/>
        <v/>
      </c>
      <c r="I78" s="117"/>
      <c r="J78" s="238"/>
      <c r="K78" s="238"/>
      <c r="L78" s="125" t="str">
        <f t="shared" si="6"/>
        <v/>
      </c>
      <c r="M78" s="125" t="str">
        <f t="shared" si="7"/>
        <v/>
      </c>
      <c r="O78" s="3">
        <f t="shared" si="8"/>
        <v>0</v>
      </c>
    </row>
    <row r="79" spans="1:15" ht="21" customHeight="1" x14ac:dyDescent="0.2">
      <c r="A79" s="118">
        <v>72</v>
      </c>
      <c r="B79" s="117"/>
      <c r="C79" s="238"/>
      <c r="D79" s="117"/>
      <c r="E79" s="117"/>
      <c r="F79" s="117"/>
      <c r="G79" s="117"/>
      <c r="H79" s="4" t="str">
        <f t="shared" si="5"/>
        <v/>
      </c>
      <c r="I79" s="117"/>
      <c r="J79" s="238"/>
      <c r="K79" s="238"/>
      <c r="L79" s="125" t="str">
        <f t="shared" si="6"/>
        <v/>
      </c>
      <c r="M79" s="125" t="str">
        <f t="shared" si="7"/>
        <v/>
      </c>
      <c r="O79" s="3">
        <f t="shared" si="8"/>
        <v>0</v>
      </c>
    </row>
    <row r="80" spans="1:15" ht="21" customHeight="1" x14ac:dyDescent="0.2">
      <c r="A80" s="118">
        <v>73</v>
      </c>
      <c r="B80" s="117"/>
      <c r="C80" s="238"/>
      <c r="D80" s="117"/>
      <c r="E80" s="117"/>
      <c r="F80" s="117"/>
      <c r="G80" s="117"/>
      <c r="H80" s="4" t="str">
        <f t="shared" si="5"/>
        <v/>
      </c>
      <c r="I80" s="117"/>
      <c r="J80" s="238"/>
      <c r="K80" s="238"/>
      <c r="L80" s="125" t="str">
        <f t="shared" si="6"/>
        <v/>
      </c>
      <c r="M80" s="125" t="str">
        <f t="shared" si="7"/>
        <v/>
      </c>
      <c r="O80" s="3">
        <f t="shared" si="8"/>
        <v>0</v>
      </c>
    </row>
    <row r="81" spans="1:15" ht="21" customHeight="1" x14ac:dyDescent="0.2">
      <c r="A81" s="118">
        <v>74</v>
      </c>
      <c r="B81" s="117"/>
      <c r="C81" s="238"/>
      <c r="D81" s="117"/>
      <c r="E81" s="117"/>
      <c r="F81" s="117"/>
      <c r="G81" s="117"/>
      <c r="H81" s="4" t="str">
        <f t="shared" si="5"/>
        <v/>
      </c>
      <c r="I81" s="117"/>
      <c r="J81" s="238"/>
      <c r="K81" s="238"/>
      <c r="L81" s="125" t="str">
        <f t="shared" si="6"/>
        <v/>
      </c>
      <c r="M81" s="125" t="str">
        <f t="shared" si="7"/>
        <v/>
      </c>
      <c r="O81" s="3">
        <f t="shared" si="8"/>
        <v>0</v>
      </c>
    </row>
    <row r="82" spans="1:15" ht="21" customHeight="1" x14ac:dyDescent="0.2">
      <c r="A82" s="118">
        <v>75</v>
      </c>
      <c r="B82" s="117"/>
      <c r="C82" s="238"/>
      <c r="D82" s="117"/>
      <c r="E82" s="117"/>
      <c r="F82" s="117"/>
      <c r="G82" s="117"/>
      <c r="H82" s="4" t="str">
        <f t="shared" si="5"/>
        <v/>
      </c>
      <c r="I82" s="117"/>
      <c r="J82" s="238"/>
      <c r="K82" s="238"/>
      <c r="L82" s="125" t="str">
        <f t="shared" si="6"/>
        <v/>
      </c>
      <c r="M82" s="125" t="str">
        <f t="shared" si="7"/>
        <v/>
      </c>
      <c r="O82" s="3">
        <f t="shared" si="8"/>
        <v>0</v>
      </c>
    </row>
    <row r="83" spans="1:15" ht="21" customHeight="1" x14ac:dyDescent="0.2">
      <c r="A83" s="118">
        <v>76</v>
      </c>
      <c r="B83" s="117"/>
      <c r="C83" s="238"/>
      <c r="D83" s="117"/>
      <c r="E83" s="117"/>
      <c r="F83" s="117"/>
      <c r="G83" s="117"/>
      <c r="H83" s="4" t="str">
        <f t="shared" si="5"/>
        <v/>
      </c>
      <c r="I83" s="117"/>
      <c r="J83" s="238"/>
      <c r="K83" s="238"/>
      <c r="L83" s="125" t="str">
        <f t="shared" si="6"/>
        <v/>
      </c>
      <c r="M83" s="125" t="str">
        <f t="shared" si="7"/>
        <v/>
      </c>
      <c r="O83" s="3">
        <f t="shared" si="8"/>
        <v>0</v>
      </c>
    </row>
    <row r="84" spans="1:15" ht="21" customHeight="1" x14ac:dyDescent="0.2">
      <c r="A84" s="118">
        <v>77</v>
      </c>
      <c r="B84" s="117"/>
      <c r="C84" s="238"/>
      <c r="D84" s="117"/>
      <c r="E84" s="117"/>
      <c r="F84" s="117"/>
      <c r="G84" s="117"/>
      <c r="H84" s="4" t="str">
        <f t="shared" si="5"/>
        <v/>
      </c>
      <c r="I84" s="117"/>
      <c r="J84" s="238"/>
      <c r="K84" s="238"/>
      <c r="L84" s="125" t="str">
        <f t="shared" si="6"/>
        <v/>
      </c>
      <c r="M84" s="125" t="str">
        <f t="shared" si="7"/>
        <v/>
      </c>
      <c r="O84" s="3">
        <f t="shared" si="8"/>
        <v>0</v>
      </c>
    </row>
    <row r="85" spans="1:15" ht="21" customHeight="1" x14ac:dyDescent="0.2">
      <c r="A85" s="118">
        <v>78</v>
      </c>
      <c r="B85" s="117"/>
      <c r="C85" s="238"/>
      <c r="D85" s="117"/>
      <c r="E85" s="117"/>
      <c r="F85" s="117"/>
      <c r="G85" s="117"/>
      <c r="H85" s="4" t="str">
        <f t="shared" si="5"/>
        <v/>
      </c>
      <c r="I85" s="117"/>
      <c r="J85" s="238"/>
      <c r="K85" s="238"/>
      <c r="L85" s="125" t="str">
        <f t="shared" si="6"/>
        <v/>
      </c>
      <c r="M85" s="125" t="str">
        <f t="shared" si="7"/>
        <v/>
      </c>
      <c r="O85" s="3">
        <f t="shared" si="8"/>
        <v>0</v>
      </c>
    </row>
    <row r="86" spans="1:15" ht="21" customHeight="1" x14ac:dyDescent="0.2">
      <c r="A86" s="118">
        <v>79</v>
      </c>
      <c r="B86" s="117"/>
      <c r="C86" s="238"/>
      <c r="D86" s="117"/>
      <c r="E86" s="117"/>
      <c r="F86" s="117"/>
      <c r="G86" s="117"/>
      <c r="H86" s="4" t="str">
        <f t="shared" si="5"/>
        <v/>
      </c>
      <c r="I86" s="117"/>
      <c r="J86" s="238"/>
      <c r="K86" s="238"/>
      <c r="L86" s="125" t="str">
        <f t="shared" si="6"/>
        <v/>
      </c>
      <c r="M86" s="125" t="str">
        <f t="shared" si="7"/>
        <v/>
      </c>
      <c r="O86" s="3">
        <f t="shared" si="8"/>
        <v>0</v>
      </c>
    </row>
    <row r="87" spans="1:15" ht="21" customHeight="1" x14ac:dyDescent="0.2">
      <c r="A87" s="118">
        <v>80</v>
      </c>
      <c r="B87" s="117"/>
      <c r="C87" s="238"/>
      <c r="D87" s="117"/>
      <c r="E87" s="117"/>
      <c r="F87" s="117"/>
      <c r="G87" s="117"/>
      <c r="H87" s="4" t="str">
        <f t="shared" si="5"/>
        <v/>
      </c>
      <c r="I87" s="117"/>
      <c r="J87" s="238"/>
      <c r="K87" s="238"/>
      <c r="L87" s="125" t="str">
        <f t="shared" si="6"/>
        <v/>
      </c>
      <c r="M87" s="125" t="str">
        <f t="shared" si="7"/>
        <v/>
      </c>
      <c r="O87" s="3">
        <f t="shared" si="8"/>
        <v>0</v>
      </c>
    </row>
    <row r="88" spans="1:15" ht="21" customHeight="1" x14ac:dyDescent="0.2">
      <c r="A88" s="118">
        <v>81</v>
      </c>
      <c r="B88" s="117"/>
      <c r="C88" s="238"/>
      <c r="D88" s="117"/>
      <c r="E88" s="117"/>
      <c r="F88" s="117"/>
      <c r="G88" s="117"/>
      <c r="H88" s="4" t="str">
        <f t="shared" si="5"/>
        <v/>
      </c>
      <c r="I88" s="117"/>
      <c r="J88" s="238"/>
      <c r="K88" s="238"/>
      <c r="L88" s="125" t="str">
        <f t="shared" si="6"/>
        <v/>
      </c>
      <c r="M88" s="125" t="str">
        <f t="shared" si="7"/>
        <v/>
      </c>
      <c r="O88" s="3">
        <f t="shared" si="8"/>
        <v>0</v>
      </c>
    </row>
    <row r="89" spans="1:15" ht="21" customHeight="1" x14ac:dyDescent="0.2">
      <c r="A89" s="118">
        <v>82</v>
      </c>
      <c r="B89" s="117"/>
      <c r="C89" s="238"/>
      <c r="D89" s="117"/>
      <c r="E89" s="117"/>
      <c r="F89" s="117"/>
      <c r="G89" s="117"/>
      <c r="H89" s="4" t="str">
        <f t="shared" si="5"/>
        <v/>
      </c>
      <c r="I89" s="117"/>
      <c r="J89" s="238"/>
      <c r="K89" s="238"/>
      <c r="L89" s="125" t="str">
        <f t="shared" si="6"/>
        <v/>
      </c>
      <c r="M89" s="125" t="str">
        <f t="shared" si="7"/>
        <v/>
      </c>
      <c r="O89" s="3">
        <f t="shared" si="8"/>
        <v>0</v>
      </c>
    </row>
    <row r="90" spans="1:15" ht="21" customHeight="1" x14ac:dyDescent="0.2">
      <c r="A90" s="118">
        <v>83</v>
      </c>
      <c r="B90" s="117"/>
      <c r="C90" s="238"/>
      <c r="D90" s="117"/>
      <c r="E90" s="117"/>
      <c r="F90" s="117"/>
      <c r="G90" s="117"/>
      <c r="H90" s="4" t="str">
        <f t="shared" si="5"/>
        <v/>
      </c>
      <c r="I90" s="117"/>
      <c r="J90" s="238"/>
      <c r="K90" s="238"/>
      <c r="L90" s="125" t="str">
        <f t="shared" si="6"/>
        <v/>
      </c>
      <c r="M90" s="125" t="str">
        <f t="shared" si="7"/>
        <v/>
      </c>
      <c r="O90" s="3">
        <f t="shared" si="8"/>
        <v>0</v>
      </c>
    </row>
    <row r="91" spans="1:15" ht="21" customHeight="1" x14ac:dyDescent="0.2">
      <c r="A91" s="118">
        <v>84</v>
      </c>
      <c r="B91" s="117"/>
      <c r="C91" s="238"/>
      <c r="D91" s="117"/>
      <c r="E91" s="117"/>
      <c r="F91" s="117"/>
      <c r="G91" s="117"/>
      <c r="H91" s="4" t="str">
        <f t="shared" si="5"/>
        <v/>
      </c>
      <c r="I91" s="117"/>
      <c r="J91" s="238"/>
      <c r="K91" s="238"/>
      <c r="L91" s="125" t="str">
        <f t="shared" si="6"/>
        <v/>
      </c>
      <c r="M91" s="125" t="str">
        <f t="shared" si="7"/>
        <v/>
      </c>
      <c r="O91" s="3">
        <f t="shared" si="8"/>
        <v>0</v>
      </c>
    </row>
    <row r="92" spans="1:15" ht="21" customHeight="1" x14ac:dyDescent="0.2">
      <c r="A92" s="118">
        <v>85</v>
      </c>
      <c r="B92" s="117"/>
      <c r="C92" s="238"/>
      <c r="D92" s="117"/>
      <c r="E92" s="117"/>
      <c r="F92" s="117"/>
      <c r="G92" s="117"/>
      <c r="H92" s="4" t="str">
        <f t="shared" si="5"/>
        <v/>
      </c>
      <c r="I92" s="117"/>
      <c r="J92" s="238"/>
      <c r="K92" s="238"/>
      <c r="L92" s="125" t="str">
        <f t="shared" si="6"/>
        <v/>
      </c>
      <c r="M92" s="125" t="str">
        <f t="shared" si="7"/>
        <v/>
      </c>
      <c r="O92" s="3">
        <f t="shared" si="8"/>
        <v>0</v>
      </c>
    </row>
    <row r="93" spans="1:15" ht="21" customHeight="1" x14ac:dyDescent="0.2">
      <c r="A93" s="118">
        <v>86</v>
      </c>
      <c r="B93" s="117"/>
      <c r="C93" s="238"/>
      <c r="D93" s="117"/>
      <c r="E93" s="117"/>
      <c r="F93" s="117"/>
      <c r="G93" s="117"/>
      <c r="H93" s="4" t="str">
        <f t="shared" si="5"/>
        <v/>
      </c>
      <c r="I93" s="117"/>
      <c r="J93" s="238"/>
      <c r="K93" s="238"/>
      <c r="L93" s="125" t="str">
        <f t="shared" si="6"/>
        <v/>
      </c>
      <c r="M93" s="125" t="str">
        <f t="shared" si="7"/>
        <v/>
      </c>
      <c r="O93" s="3">
        <f t="shared" si="8"/>
        <v>0</v>
      </c>
    </row>
    <row r="94" spans="1:15" ht="21" customHeight="1" x14ac:dyDescent="0.2">
      <c r="A94" s="118">
        <v>87</v>
      </c>
      <c r="B94" s="117"/>
      <c r="C94" s="238"/>
      <c r="D94" s="117"/>
      <c r="E94" s="117"/>
      <c r="F94" s="117"/>
      <c r="G94" s="117"/>
      <c r="H94" s="4" t="str">
        <f t="shared" si="5"/>
        <v/>
      </c>
      <c r="I94" s="117"/>
      <c r="J94" s="238"/>
      <c r="K94" s="238"/>
      <c r="L94" s="125" t="str">
        <f t="shared" si="6"/>
        <v/>
      </c>
      <c r="M94" s="125" t="str">
        <f t="shared" si="7"/>
        <v/>
      </c>
      <c r="O94" s="3">
        <f t="shared" si="8"/>
        <v>0</v>
      </c>
    </row>
    <row r="95" spans="1:15" ht="21" customHeight="1" x14ac:dyDescent="0.2">
      <c r="A95" s="118">
        <v>88</v>
      </c>
      <c r="B95" s="117"/>
      <c r="C95" s="238"/>
      <c r="D95" s="117"/>
      <c r="E95" s="117"/>
      <c r="F95" s="117"/>
      <c r="G95" s="117"/>
      <c r="H95" s="4" t="str">
        <f t="shared" si="5"/>
        <v/>
      </c>
      <c r="I95" s="117"/>
      <c r="J95" s="238"/>
      <c r="K95" s="238"/>
      <c r="L95" s="125" t="str">
        <f t="shared" si="6"/>
        <v/>
      </c>
      <c r="M95" s="125" t="str">
        <f t="shared" si="7"/>
        <v/>
      </c>
      <c r="O95" s="3">
        <f t="shared" si="8"/>
        <v>0</v>
      </c>
    </row>
    <row r="96" spans="1:15" ht="21" customHeight="1" x14ac:dyDescent="0.2">
      <c r="A96" s="118">
        <v>89</v>
      </c>
      <c r="B96" s="117"/>
      <c r="C96" s="238"/>
      <c r="D96" s="117"/>
      <c r="E96" s="117"/>
      <c r="F96" s="117"/>
      <c r="G96" s="117"/>
      <c r="H96" s="4" t="str">
        <f t="shared" si="5"/>
        <v/>
      </c>
      <c r="I96" s="117"/>
      <c r="J96" s="238"/>
      <c r="K96" s="238"/>
      <c r="L96" s="125" t="str">
        <f t="shared" si="6"/>
        <v/>
      </c>
      <c r="M96" s="125" t="str">
        <f t="shared" si="7"/>
        <v/>
      </c>
      <c r="O96" s="3">
        <f t="shared" si="8"/>
        <v>0</v>
      </c>
    </row>
    <row r="97" spans="1:15" ht="21" customHeight="1" x14ac:dyDescent="0.2">
      <c r="A97" s="118">
        <v>90</v>
      </c>
      <c r="B97" s="117"/>
      <c r="C97" s="238"/>
      <c r="D97" s="117"/>
      <c r="E97" s="117"/>
      <c r="F97" s="117"/>
      <c r="G97" s="117"/>
      <c r="H97" s="4" t="str">
        <f t="shared" si="5"/>
        <v/>
      </c>
      <c r="I97" s="117"/>
      <c r="J97" s="238"/>
      <c r="K97" s="238"/>
      <c r="L97" s="125" t="str">
        <f t="shared" si="6"/>
        <v/>
      </c>
      <c r="M97" s="125" t="str">
        <f t="shared" si="7"/>
        <v/>
      </c>
      <c r="O97" s="3">
        <f t="shared" si="8"/>
        <v>0</v>
      </c>
    </row>
    <row r="98" spans="1:15" ht="21" customHeight="1" x14ac:dyDescent="0.2">
      <c r="A98" s="118">
        <v>91</v>
      </c>
      <c r="B98" s="117"/>
      <c r="C98" s="238"/>
      <c r="D98" s="117"/>
      <c r="E98" s="117"/>
      <c r="F98" s="117"/>
      <c r="G98" s="117"/>
      <c r="H98" s="4" t="str">
        <f t="shared" si="5"/>
        <v/>
      </c>
      <c r="I98" s="117"/>
      <c r="J98" s="238"/>
      <c r="K98" s="238"/>
      <c r="L98" s="125" t="str">
        <f t="shared" si="6"/>
        <v/>
      </c>
      <c r="M98" s="125" t="str">
        <f t="shared" si="7"/>
        <v/>
      </c>
      <c r="O98" s="3">
        <f t="shared" si="8"/>
        <v>0</v>
      </c>
    </row>
    <row r="99" spans="1:15" ht="21" customHeight="1" x14ac:dyDescent="0.2">
      <c r="A99" s="118">
        <v>92</v>
      </c>
      <c r="B99" s="117"/>
      <c r="C99" s="238"/>
      <c r="D99" s="117"/>
      <c r="E99" s="117"/>
      <c r="F99" s="117"/>
      <c r="G99" s="117"/>
      <c r="H99" s="4" t="str">
        <f t="shared" si="5"/>
        <v/>
      </c>
      <c r="I99" s="117"/>
      <c r="J99" s="238"/>
      <c r="K99" s="238"/>
      <c r="L99" s="125" t="str">
        <f t="shared" si="6"/>
        <v/>
      </c>
      <c r="M99" s="125" t="str">
        <f t="shared" si="7"/>
        <v/>
      </c>
      <c r="O99" s="3">
        <f t="shared" si="8"/>
        <v>0</v>
      </c>
    </row>
    <row r="100" spans="1:15" ht="21" customHeight="1" x14ac:dyDescent="0.2">
      <c r="A100" s="118">
        <v>93</v>
      </c>
      <c r="B100" s="117"/>
      <c r="C100" s="238"/>
      <c r="D100" s="117"/>
      <c r="E100" s="117"/>
      <c r="F100" s="117"/>
      <c r="G100" s="117"/>
      <c r="H100" s="4" t="str">
        <f t="shared" si="5"/>
        <v/>
      </c>
      <c r="I100" s="117"/>
      <c r="J100" s="238"/>
      <c r="K100" s="238"/>
      <c r="L100" s="125" t="str">
        <f t="shared" si="6"/>
        <v/>
      </c>
      <c r="M100" s="125" t="str">
        <f t="shared" si="7"/>
        <v/>
      </c>
      <c r="O100" s="3">
        <f t="shared" si="8"/>
        <v>0</v>
      </c>
    </row>
    <row r="101" spans="1:15" ht="21" customHeight="1" x14ac:dyDescent="0.2">
      <c r="A101" s="118">
        <v>94</v>
      </c>
      <c r="B101" s="117"/>
      <c r="C101" s="238"/>
      <c r="D101" s="117"/>
      <c r="E101" s="117"/>
      <c r="F101" s="117"/>
      <c r="G101" s="117"/>
      <c r="H101" s="4" t="str">
        <f t="shared" si="5"/>
        <v/>
      </c>
      <c r="I101" s="117"/>
      <c r="J101" s="238"/>
      <c r="K101" s="238"/>
      <c r="L101" s="125" t="str">
        <f t="shared" si="6"/>
        <v/>
      </c>
      <c r="M101" s="125" t="str">
        <f t="shared" si="7"/>
        <v/>
      </c>
      <c r="O101" s="3">
        <f t="shared" si="8"/>
        <v>0</v>
      </c>
    </row>
    <row r="102" spans="1:15" ht="21" customHeight="1" x14ac:dyDescent="0.2">
      <c r="A102" s="118">
        <v>95</v>
      </c>
      <c r="B102" s="117"/>
      <c r="C102" s="238"/>
      <c r="D102" s="117"/>
      <c r="E102" s="117"/>
      <c r="F102" s="117"/>
      <c r="G102" s="117"/>
      <c r="H102" s="4" t="str">
        <f t="shared" si="5"/>
        <v/>
      </c>
      <c r="I102" s="117"/>
      <c r="J102" s="238"/>
      <c r="K102" s="238"/>
      <c r="L102" s="125" t="str">
        <f t="shared" si="6"/>
        <v/>
      </c>
      <c r="M102" s="125" t="str">
        <f t="shared" si="7"/>
        <v/>
      </c>
      <c r="O102" s="3">
        <f t="shared" si="8"/>
        <v>0</v>
      </c>
    </row>
    <row r="103" spans="1:15" ht="21" customHeight="1" x14ac:dyDescent="0.2">
      <c r="A103" s="118">
        <v>96</v>
      </c>
      <c r="B103" s="117"/>
      <c r="C103" s="238"/>
      <c r="D103" s="117"/>
      <c r="E103" s="117"/>
      <c r="F103" s="117"/>
      <c r="G103" s="117"/>
      <c r="H103" s="4" t="str">
        <f t="shared" si="5"/>
        <v/>
      </c>
      <c r="I103" s="117"/>
      <c r="J103" s="238"/>
      <c r="K103" s="238"/>
      <c r="L103" s="125" t="str">
        <f t="shared" si="6"/>
        <v/>
      </c>
      <c r="M103" s="125" t="str">
        <f t="shared" si="7"/>
        <v/>
      </c>
      <c r="O103" s="3">
        <f t="shared" si="8"/>
        <v>0</v>
      </c>
    </row>
    <row r="104" spans="1:15" ht="21" customHeight="1" x14ac:dyDescent="0.2">
      <c r="A104" s="118">
        <v>97</v>
      </c>
      <c r="B104" s="117"/>
      <c r="C104" s="238"/>
      <c r="D104" s="117"/>
      <c r="E104" s="117"/>
      <c r="F104" s="117"/>
      <c r="G104" s="117"/>
      <c r="H104" s="4" t="str">
        <f t="shared" ref="H104:H136" si="9">IF(G104="","",VLOOKUP(G104,$A$110:$D$9579,2,0))</f>
        <v/>
      </c>
      <c r="I104" s="117"/>
      <c r="J104" s="238"/>
      <c r="K104" s="238"/>
      <c r="L104" s="125" t="str">
        <f t="shared" si="6"/>
        <v/>
      </c>
      <c r="M104" s="125" t="str">
        <f t="shared" si="7"/>
        <v/>
      </c>
      <c r="O104" s="3">
        <f t="shared" si="8"/>
        <v>0</v>
      </c>
    </row>
    <row r="105" spans="1:15" ht="21" customHeight="1" x14ac:dyDescent="0.2">
      <c r="A105" s="118">
        <v>98</v>
      </c>
      <c r="B105" s="117"/>
      <c r="C105" s="238"/>
      <c r="D105" s="117"/>
      <c r="E105" s="117"/>
      <c r="F105" s="117"/>
      <c r="G105" s="117"/>
      <c r="H105" s="4" t="str">
        <f t="shared" si="9"/>
        <v/>
      </c>
      <c r="I105" s="117"/>
      <c r="J105" s="238"/>
      <c r="K105" s="238"/>
      <c r="L105" s="125" t="str">
        <f t="shared" si="6"/>
        <v/>
      </c>
      <c r="M105" s="125" t="str">
        <f t="shared" si="7"/>
        <v/>
      </c>
      <c r="O105" s="3">
        <f t="shared" si="8"/>
        <v>0</v>
      </c>
    </row>
    <row r="106" spans="1:15" ht="21" customHeight="1" x14ac:dyDescent="0.2">
      <c r="A106" s="118">
        <v>99</v>
      </c>
      <c r="B106" s="117"/>
      <c r="C106" s="238"/>
      <c r="D106" s="117"/>
      <c r="E106" s="117"/>
      <c r="F106" s="117"/>
      <c r="G106" s="117"/>
      <c r="H106" s="4" t="str">
        <f t="shared" si="9"/>
        <v/>
      </c>
      <c r="I106" s="117"/>
      <c r="J106" s="238"/>
      <c r="K106" s="238"/>
      <c r="L106" s="125" t="str">
        <f t="shared" si="6"/>
        <v/>
      </c>
      <c r="M106" s="125" t="str">
        <f t="shared" si="7"/>
        <v/>
      </c>
      <c r="O106" s="3">
        <f t="shared" si="8"/>
        <v>0</v>
      </c>
    </row>
    <row r="107" spans="1:15" ht="21" customHeight="1" x14ac:dyDescent="0.2">
      <c r="A107" s="118">
        <v>100</v>
      </c>
      <c r="B107" s="117"/>
      <c r="C107" s="238"/>
      <c r="D107" s="117"/>
      <c r="E107" s="117"/>
      <c r="F107" s="117"/>
      <c r="G107" s="117"/>
      <c r="H107" s="4" t="str">
        <f t="shared" si="9"/>
        <v/>
      </c>
      <c r="I107" s="117"/>
      <c r="J107" s="238"/>
      <c r="K107" s="238"/>
      <c r="L107" s="125" t="str">
        <f t="shared" si="6"/>
        <v/>
      </c>
      <c r="M107" s="125" t="str">
        <f t="shared" si="7"/>
        <v/>
      </c>
      <c r="O107" s="3">
        <f t="shared" si="8"/>
        <v>0</v>
      </c>
    </row>
    <row r="108" spans="1:15" ht="21" customHeight="1" x14ac:dyDescent="0.2">
      <c r="A108" s="115"/>
      <c r="B108" s="116"/>
      <c r="C108" s="116"/>
      <c r="D108" s="116"/>
      <c r="E108" s="116"/>
      <c r="F108" s="116"/>
      <c r="G108" s="116"/>
      <c r="H108" s="114"/>
      <c r="I108" s="116"/>
      <c r="J108" s="116"/>
      <c r="K108" s="116"/>
      <c r="L108" s="126"/>
    </row>
    <row r="109" spans="1:15" ht="24.6" hidden="1" customHeight="1" x14ac:dyDescent="0.2">
      <c r="F109" s="3" t="s">
        <v>1085</v>
      </c>
      <c r="G109" s="3" t="s">
        <v>1086</v>
      </c>
      <c r="H109" s="3" t="s">
        <v>1088</v>
      </c>
    </row>
    <row r="110" spans="1:15" ht="24.6" hidden="1" customHeight="1" x14ac:dyDescent="0.2">
      <c r="A110" s="119" t="s">
        <v>28</v>
      </c>
      <c r="B110" s="119" t="s">
        <v>29</v>
      </c>
      <c r="C110" s="119" t="s">
        <v>30</v>
      </c>
      <c r="D110" s="119">
        <v>8000</v>
      </c>
      <c r="E110" s="119" t="s">
        <v>31</v>
      </c>
      <c r="F110" s="119"/>
      <c r="H110" s="3">
        <f>+D110*E110+D110</f>
        <v>8640</v>
      </c>
    </row>
    <row r="111" spans="1:15" ht="21" hidden="1" customHeight="1" x14ac:dyDescent="0.2">
      <c r="A111" s="119" t="s">
        <v>32</v>
      </c>
      <c r="B111" s="119" t="s">
        <v>33</v>
      </c>
      <c r="C111" s="119" t="s">
        <v>34</v>
      </c>
      <c r="D111" s="119">
        <v>3700</v>
      </c>
      <c r="E111" s="119" t="s">
        <v>31</v>
      </c>
      <c r="F111" s="119"/>
      <c r="H111" s="3">
        <f t="shared" ref="H111:H174" si="10">+D111*E111+D111</f>
        <v>3996</v>
      </c>
    </row>
    <row r="112" spans="1:15" ht="21" hidden="1" customHeight="1" x14ac:dyDescent="0.2">
      <c r="A112" s="119" t="s">
        <v>35</v>
      </c>
      <c r="B112" s="119" t="s">
        <v>36</v>
      </c>
      <c r="C112" s="119"/>
      <c r="D112" s="119">
        <v>12000</v>
      </c>
      <c r="E112" s="119" t="s">
        <v>31</v>
      </c>
      <c r="F112" s="119"/>
      <c r="H112" s="3">
        <f t="shared" si="10"/>
        <v>12960</v>
      </c>
    </row>
    <row r="113" spans="1:8" ht="21" hidden="1" customHeight="1" x14ac:dyDescent="0.2">
      <c r="A113" s="119" t="s">
        <v>37</v>
      </c>
      <c r="B113" s="119" t="s">
        <v>38</v>
      </c>
      <c r="C113" s="119" t="s">
        <v>39</v>
      </c>
      <c r="D113" s="119">
        <v>9500</v>
      </c>
      <c r="E113" s="119" t="s">
        <v>31</v>
      </c>
      <c r="F113" s="119"/>
      <c r="H113" s="3">
        <f t="shared" si="10"/>
        <v>10260</v>
      </c>
    </row>
    <row r="114" spans="1:8" ht="21" hidden="1" customHeight="1" x14ac:dyDescent="0.2">
      <c r="A114" s="119" t="s">
        <v>40</v>
      </c>
      <c r="B114" s="119" t="s">
        <v>41</v>
      </c>
      <c r="C114" s="119" t="s">
        <v>42</v>
      </c>
      <c r="D114" s="119">
        <v>7500</v>
      </c>
      <c r="E114" s="119" t="s">
        <v>31</v>
      </c>
      <c r="F114" s="119"/>
      <c r="H114" s="3">
        <f t="shared" si="10"/>
        <v>8100</v>
      </c>
    </row>
    <row r="115" spans="1:8" ht="21" hidden="1" customHeight="1" x14ac:dyDescent="0.2">
      <c r="A115" s="119" t="s">
        <v>43</v>
      </c>
      <c r="B115" s="119" t="s">
        <v>44</v>
      </c>
      <c r="C115" s="119" t="s">
        <v>45</v>
      </c>
      <c r="D115" s="119">
        <v>5000</v>
      </c>
      <c r="E115" s="119" t="s">
        <v>31</v>
      </c>
      <c r="F115" s="119"/>
      <c r="H115" s="3">
        <f t="shared" si="10"/>
        <v>5400</v>
      </c>
    </row>
    <row r="116" spans="1:8" ht="21" hidden="1" customHeight="1" x14ac:dyDescent="0.2">
      <c r="A116" s="119" t="s">
        <v>46</v>
      </c>
      <c r="B116" s="119" t="s">
        <v>47</v>
      </c>
      <c r="C116" s="119" t="s">
        <v>48</v>
      </c>
      <c r="D116" s="119">
        <v>5000</v>
      </c>
      <c r="E116" s="119" t="s">
        <v>31</v>
      </c>
      <c r="F116" s="119"/>
      <c r="H116" s="3">
        <f t="shared" si="10"/>
        <v>5400</v>
      </c>
    </row>
    <row r="117" spans="1:8" ht="21" hidden="1" customHeight="1" x14ac:dyDescent="0.2">
      <c r="A117" s="119" t="s">
        <v>49</v>
      </c>
      <c r="B117" s="119" t="s">
        <v>50</v>
      </c>
      <c r="C117" s="119" t="s">
        <v>51</v>
      </c>
      <c r="D117" s="119">
        <v>5000</v>
      </c>
      <c r="E117" s="119" t="s">
        <v>31</v>
      </c>
      <c r="F117" s="119"/>
      <c r="H117" s="3">
        <f t="shared" si="10"/>
        <v>5400</v>
      </c>
    </row>
    <row r="118" spans="1:8" ht="21" hidden="1" customHeight="1" x14ac:dyDescent="0.2">
      <c r="A118" s="119" t="s">
        <v>52</v>
      </c>
      <c r="B118" s="119" t="s">
        <v>53</v>
      </c>
      <c r="C118" s="119"/>
      <c r="D118" s="119">
        <v>5000</v>
      </c>
      <c r="E118" s="119" t="s">
        <v>31</v>
      </c>
      <c r="F118" s="119"/>
      <c r="H118" s="3">
        <f t="shared" si="10"/>
        <v>5400</v>
      </c>
    </row>
    <row r="119" spans="1:8" ht="21" hidden="1" customHeight="1" x14ac:dyDescent="0.2">
      <c r="A119" s="119" t="s">
        <v>54</v>
      </c>
      <c r="B119" s="119" t="s">
        <v>55</v>
      </c>
      <c r="C119" s="119"/>
      <c r="D119" s="119">
        <v>5000</v>
      </c>
      <c r="E119" s="119" t="s">
        <v>31</v>
      </c>
      <c r="F119" s="119"/>
      <c r="H119" s="3">
        <f t="shared" si="10"/>
        <v>5400</v>
      </c>
    </row>
    <row r="120" spans="1:8" ht="21" hidden="1" customHeight="1" x14ac:dyDescent="0.2">
      <c r="A120" s="119" t="s">
        <v>56</v>
      </c>
      <c r="B120" s="119" t="s">
        <v>57</v>
      </c>
      <c r="C120" s="119"/>
      <c r="D120" s="119">
        <v>6000</v>
      </c>
      <c r="E120" s="119" t="s">
        <v>31</v>
      </c>
      <c r="F120" s="119"/>
      <c r="H120" s="3">
        <f t="shared" si="10"/>
        <v>6480</v>
      </c>
    </row>
    <row r="121" spans="1:8" ht="21" hidden="1" customHeight="1" x14ac:dyDescent="0.2">
      <c r="A121" s="119" t="s">
        <v>58</v>
      </c>
      <c r="B121" s="119" t="s">
        <v>59</v>
      </c>
      <c r="C121" s="119" t="s">
        <v>60</v>
      </c>
      <c r="D121" s="119">
        <v>5500</v>
      </c>
      <c r="E121" s="119" t="s">
        <v>31</v>
      </c>
      <c r="F121" s="119"/>
      <c r="H121" s="3">
        <f t="shared" si="10"/>
        <v>5940</v>
      </c>
    </row>
    <row r="122" spans="1:8" ht="21" hidden="1" customHeight="1" x14ac:dyDescent="0.2">
      <c r="A122" s="119" t="s">
        <v>61</v>
      </c>
      <c r="B122" s="119" t="s">
        <v>62</v>
      </c>
      <c r="C122" s="119" t="s">
        <v>63</v>
      </c>
      <c r="D122" s="119">
        <v>5000</v>
      </c>
      <c r="E122" s="119" t="s">
        <v>31</v>
      </c>
      <c r="F122" s="119"/>
      <c r="H122" s="3">
        <f t="shared" si="10"/>
        <v>5400</v>
      </c>
    </row>
    <row r="123" spans="1:8" ht="21" hidden="1" customHeight="1" x14ac:dyDescent="0.2">
      <c r="A123" s="119" t="s">
        <v>64</v>
      </c>
      <c r="B123" s="119" t="s">
        <v>65</v>
      </c>
      <c r="C123" s="119" t="s">
        <v>66</v>
      </c>
      <c r="D123" s="119">
        <v>5000</v>
      </c>
      <c r="E123" s="119" t="s">
        <v>31</v>
      </c>
      <c r="F123" s="119"/>
      <c r="H123" s="3">
        <f t="shared" si="10"/>
        <v>5400</v>
      </c>
    </row>
    <row r="124" spans="1:8" ht="21" hidden="1" customHeight="1" x14ac:dyDescent="0.2">
      <c r="A124" s="119" t="s">
        <v>67</v>
      </c>
      <c r="B124" s="119" t="s">
        <v>68</v>
      </c>
      <c r="C124" s="119"/>
      <c r="D124" s="119">
        <v>5000</v>
      </c>
      <c r="E124" s="119" t="s">
        <v>31</v>
      </c>
      <c r="F124" s="119"/>
      <c r="H124" s="3">
        <f t="shared" si="10"/>
        <v>5400</v>
      </c>
    </row>
    <row r="125" spans="1:8" ht="21" hidden="1" customHeight="1" x14ac:dyDescent="0.2">
      <c r="A125" s="119" t="s">
        <v>69</v>
      </c>
      <c r="B125" s="119" t="s">
        <v>70</v>
      </c>
      <c r="C125" s="119"/>
      <c r="D125" s="119">
        <v>5000</v>
      </c>
      <c r="E125" s="119" t="s">
        <v>31</v>
      </c>
      <c r="F125" s="119"/>
      <c r="H125" s="3">
        <f t="shared" si="10"/>
        <v>5400</v>
      </c>
    </row>
    <row r="126" spans="1:8" ht="21" hidden="1" customHeight="1" x14ac:dyDescent="0.2">
      <c r="A126" s="119" t="s">
        <v>71</v>
      </c>
      <c r="B126" s="119" t="s">
        <v>72</v>
      </c>
      <c r="C126" s="119"/>
      <c r="D126" s="119">
        <v>6500</v>
      </c>
      <c r="E126" s="119" t="s">
        <v>31</v>
      </c>
      <c r="F126" s="119"/>
      <c r="H126" s="3">
        <f t="shared" si="10"/>
        <v>7020</v>
      </c>
    </row>
    <row r="127" spans="1:8" ht="21" hidden="1" customHeight="1" x14ac:dyDescent="0.2">
      <c r="A127" s="119" t="s">
        <v>73</v>
      </c>
      <c r="B127" s="119" t="s">
        <v>74</v>
      </c>
      <c r="C127" s="119"/>
      <c r="D127" s="119">
        <v>10000</v>
      </c>
      <c r="E127" s="119" t="s">
        <v>31</v>
      </c>
      <c r="F127" s="119"/>
      <c r="H127" s="3">
        <f t="shared" si="10"/>
        <v>10800</v>
      </c>
    </row>
    <row r="128" spans="1:8" ht="21" hidden="1" customHeight="1" x14ac:dyDescent="0.2">
      <c r="A128" s="119" t="s">
        <v>75</v>
      </c>
      <c r="B128" s="119" t="s">
        <v>76</v>
      </c>
      <c r="C128" s="119" t="s">
        <v>77</v>
      </c>
      <c r="D128" s="119">
        <v>4000</v>
      </c>
      <c r="E128" s="119" t="s">
        <v>31</v>
      </c>
      <c r="F128" s="119"/>
      <c r="H128" s="3">
        <f t="shared" si="10"/>
        <v>4320</v>
      </c>
    </row>
    <row r="129" spans="1:8" ht="21" hidden="1" customHeight="1" x14ac:dyDescent="0.2">
      <c r="A129" s="119" t="s">
        <v>78</v>
      </c>
      <c r="B129" s="119" t="s">
        <v>79</v>
      </c>
      <c r="C129" s="119" t="s">
        <v>80</v>
      </c>
      <c r="D129" s="119">
        <v>5000</v>
      </c>
      <c r="E129" s="119" t="s">
        <v>31</v>
      </c>
      <c r="F129" s="119"/>
      <c r="H129" s="3">
        <f t="shared" si="10"/>
        <v>5400</v>
      </c>
    </row>
    <row r="130" spans="1:8" ht="21" hidden="1" customHeight="1" x14ac:dyDescent="0.2">
      <c r="A130" s="119" t="s">
        <v>81</v>
      </c>
      <c r="B130" s="119" t="s">
        <v>82</v>
      </c>
      <c r="C130" s="119" t="s">
        <v>83</v>
      </c>
      <c r="D130" s="119">
        <v>8000</v>
      </c>
      <c r="E130" s="119" t="s">
        <v>31</v>
      </c>
      <c r="F130" s="119"/>
      <c r="H130" s="3">
        <f t="shared" si="10"/>
        <v>8640</v>
      </c>
    </row>
    <row r="131" spans="1:8" ht="21" hidden="1" customHeight="1" x14ac:dyDescent="0.2">
      <c r="A131" s="119" t="s">
        <v>84</v>
      </c>
      <c r="B131" s="119" t="s">
        <v>85</v>
      </c>
      <c r="C131" s="119"/>
      <c r="D131" s="119">
        <v>4500</v>
      </c>
      <c r="E131" s="119" t="s">
        <v>31</v>
      </c>
      <c r="F131" s="119"/>
      <c r="H131" s="3">
        <f t="shared" si="10"/>
        <v>4860</v>
      </c>
    </row>
    <row r="132" spans="1:8" ht="21" hidden="1" customHeight="1" x14ac:dyDescent="0.2">
      <c r="A132" s="119" t="s">
        <v>86</v>
      </c>
      <c r="B132" s="119" t="s">
        <v>87</v>
      </c>
      <c r="C132" s="119"/>
      <c r="D132" s="119">
        <v>4500</v>
      </c>
      <c r="E132" s="119" t="s">
        <v>31</v>
      </c>
      <c r="F132" s="119"/>
      <c r="H132" s="3">
        <f t="shared" si="10"/>
        <v>4860</v>
      </c>
    </row>
    <row r="133" spans="1:8" ht="21" hidden="1" customHeight="1" x14ac:dyDescent="0.2">
      <c r="A133" s="119" t="s">
        <v>88</v>
      </c>
      <c r="B133" s="119" t="s">
        <v>89</v>
      </c>
      <c r="C133" s="119" t="s">
        <v>90</v>
      </c>
      <c r="D133" s="119">
        <v>5000</v>
      </c>
      <c r="E133" s="119" t="s">
        <v>31</v>
      </c>
      <c r="F133" s="119"/>
      <c r="H133" s="3">
        <f t="shared" si="10"/>
        <v>5400</v>
      </c>
    </row>
    <row r="134" spans="1:8" ht="21" hidden="1" customHeight="1" x14ac:dyDescent="0.2">
      <c r="A134" s="119" t="s">
        <v>91</v>
      </c>
      <c r="B134" s="119" t="s">
        <v>92</v>
      </c>
      <c r="C134" s="119"/>
      <c r="D134" s="119">
        <v>4300</v>
      </c>
      <c r="E134" s="119" t="s">
        <v>31</v>
      </c>
      <c r="F134" s="119"/>
      <c r="H134" s="3">
        <f t="shared" si="10"/>
        <v>4644</v>
      </c>
    </row>
    <row r="135" spans="1:8" ht="21" hidden="1" customHeight="1" x14ac:dyDescent="0.2">
      <c r="A135" s="119" t="s">
        <v>93</v>
      </c>
      <c r="B135" s="119" t="s">
        <v>94</v>
      </c>
      <c r="C135" s="119"/>
      <c r="D135" s="119">
        <v>2900</v>
      </c>
      <c r="E135" s="119" t="s">
        <v>31</v>
      </c>
      <c r="F135" s="119"/>
      <c r="H135" s="3">
        <f t="shared" si="10"/>
        <v>3132</v>
      </c>
    </row>
    <row r="136" spans="1:8" ht="21" hidden="1" customHeight="1" x14ac:dyDescent="0.2">
      <c r="A136" s="119" t="s">
        <v>95</v>
      </c>
      <c r="B136" s="119" t="s">
        <v>96</v>
      </c>
      <c r="C136" s="119" t="s">
        <v>97</v>
      </c>
      <c r="D136" s="119">
        <v>2700</v>
      </c>
      <c r="E136" s="119" t="s">
        <v>31</v>
      </c>
      <c r="F136" s="119"/>
      <c r="H136" s="3">
        <f t="shared" si="10"/>
        <v>2916</v>
      </c>
    </row>
    <row r="137" spans="1:8" ht="21" hidden="1" customHeight="1" x14ac:dyDescent="0.2">
      <c r="A137" s="119" t="s">
        <v>98</v>
      </c>
      <c r="B137" s="119" t="s">
        <v>99</v>
      </c>
      <c r="C137" s="119"/>
      <c r="D137" s="119">
        <v>2600</v>
      </c>
      <c r="E137" s="119" t="s">
        <v>31</v>
      </c>
      <c r="F137" s="119"/>
      <c r="H137" s="3">
        <f t="shared" si="10"/>
        <v>2808</v>
      </c>
    </row>
    <row r="138" spans="1:8" ht="21" hidden="1" customHeight="1" x14ac:dyDescent="0.2">
      <c r="A138" s="119" t="s">
        <v>100</v>
      </c>
      <c r="B138" s="119" t="s">
        <v>101</v>
      </c>
      <c r="C138" s="119" t="s">
        <v>102</v>
      </c>
      <c r="D138" s="119">
        <v>5000</v>
      </c>
      <c r="E138" s="119" t="s">
        <v>31</v>
      </c>
      <c r="F138" s="119"/>
      <c r="H138" s="3">
        <f t="shared" si="10"/>
        <v>5400</v>
      </c>
    </row>
    <row r="139" spans="1:8" ht="21" hidden="1" customHeight="1" x14ac:dyDescent="0.2">
      <c r="A139" s="119" t="s">
        <v>103</v>
      </c>
      <c r="B139" s="119" t="s">
        <v>104</v>
      </c>
      <c r="C139" s="119"/>
      <c r="D139" s="119">
        <v>9000</v>
      </c>
      <c r="E139" s="119" t="s">
        <v>31</v>
      </c>
      <c r="F139" s="119"/>
      <c r="H139" s="3">
        <f t="shared" si="10"/>
        <v>9720</v>
      </c>
    </row>
    <row r="140" spans="1:8" ht="21" hidden="1" customHeight="1" x14ac:dyDescent="0.2">
      <c r="A140" s="119" t="s">
        <v>105</v>
      </c>
      <c r="B140" s="119" t="s">
        <v>106</v>
      </c>
      <c r="C140" s="119"/>
      <c r="D140" s="119">
        <v>4800</v>
      </c>
      <c r="E140" s="119" t="s">
        <v>31</v>
      </c>
      <c r="F140" s="119"/>
      <c r="H140" s="3">
        <f t="shared" si="10"/>
        <v>5184</v>
      </c>
    </row>
    <row r="141" spans="1:8" ht="21" hidden="1" customHeight="1" x14ac:dyDescent="0.2">
      <c r="A141" s="119" t="s">
        <v>107</v>
      </c>
      <c r="B141" s="119" t="s">
        <v>108</v>
      </c>
      <c r="C141" s="119" t="s">
        <v>109</v>
      </c>
      <c r="D141" s="119">
        <v>5000</v>
      </c>
      <c r="E141" s="119" t="s">
        <v>31</v>
      </c>
      <c r="F141" s="119"/>
      <c r="H141" s="3">
        <f t="shared" si="10"/>
        <v>5400</v>
      </c>
    </row>
    <row r="142" spans="1:8" ht="21" hidden="1" customHeight="1" x14ac:dyDescent="0.2">
      <c r="A142" s="119" t="s">
        <v>110</v>
      </c>
      <c r="B142" s="119" t="s">
        <v>111</v>
      </c>
      <c r="C142" s="119"/>
      <c r="D142" s="119">
        <v>4200</v>
      </c>
      <c r="E142" s="119" t="s">
        <v>31</v>
      </c>
      <c r="F142" s="119"/>
      <c r="H142" s="3">
        <f t="shared" si="10"/>
        <v>4536</v>
      </c>
    </row>
    <row r="143" spans="1:8" ht="21" hidden="1" customHeight="1" x14ac:dyDescent="0.2">
      <c r="A143" s="119" t="s">
        <v>112</v>
      </c>
      <c r="B143" s="119" t="s">
        <v>113</v>
      </c>
      <c r="C143" s="119"/>
      <c r="D143" s="119">
        <v>3200</v>
      </c>
      <c r="E143" s="119" t="s">
        <v>31</v>
      </c>
      <c r="F143" s="119"/>
      <c r="H143" s="3">
        <f t="shared" si="10"/>
        <v>3456</v>
      </c>
    </row>
    <row r="144" spans="1:8" ht="21" hidden="1" customHeight="1" x14ac:dyDescent="0.2">
      <c r="A144" s="119" t="s">
        <v>114</v>
      </c>
      <c r="B144" s="119" t="s">
        <v>115</v>
      </c>
      <c r="C144" s="119" t="s">
        <v>116</v>
      </c>
      <c r="D144" s="119">
        <v>3000</v>
      </c>
      <c r="E144" s="119" t="s">
        <v>31</v>
      </c>
      <c r="F144" s="119"/>
      <c r="H144" s="3">
        <f t="shared" si="10"/>
        <v>3240</v>
      </c>
    </row>
    <row r="145" spans="1:8" ht="21" hidden="1" customHeight="1" x14ac:dyDescent="0.2">
      <c r="A145" s="119" t="s">
        <v>117</v>
      </c>
      <c r="B145" s="119" t="s">
        <v>118</v>
      </c>
      <c r="C145" s="119" t="s">
        <v>119</v>
      </c>
      <c r="D145" s="119">
        <v>3000</v>
      </c>
      <c r="E145" s="119" t="s">
        <v>31</v>
      </c>
      <c r="F145" s="119"/>
      <c r="H145" s="3">
        <f t="shared" si="10"/>
        <v>3240</v>
      </c>
    </row>
    <row r="146" spans="1:8" ht="21" hidden="1" customHeight="1" x14ac:dyDescent="0.2">
      <c r="A146" s="119" t="s">
        <v>120</v>
      </c>
      <c r="B146" s="119" t="s">
        <v>121</v>
      </c>
      <c r="C146" s="119" t="s">
        <v>122</v>
      </c>
      <c r="D146" s="119">
        <v>2600</v>
      </c>
      <c r="E146" s="119" t="s">
        <v>31</v>
      </c>
      <c r="F146" s="119"/>
      <c r="H146" s="3">
        <f t="shared" si="10"/>
        <v>2808</v>
      </c>
    </row>
    <row r="147" spans="1:8" ht="21" hidden="1" customHeight="1" x14ac:dyDescent="0.2">
      <c r="A147" s="119" t="s">
        <v>123</v>
      </c>
      <c r="B147" s="119" t="s">
        <v>124</v>
      </c>
      <c r="C147" s="119" t="s">
        <v>125</v>
      </c>
      <c r="D147" s="119">
        <v>3500</v>
      </c>
      <c r="E147" s="119" t="s">
        <v>31</v>
      </c>
      <c r="F147" s="119"/>
      <c r="H147" s="3">
        <f t="shared" si="10"/>
        <v>3780</v>
      </c>
    </row>
    <row r="148" spans="1:8" ht="21" hidden="1" customHeight="1" x14ac:dyDescent="0.2">
      <c r="A148" s="119" t="s">
        <v>126</v>
      </c>
      <c r="B148" s="119" t="s">
        <v>127</v>
      </c>
      <c r="C148" s="119" t="s">
        <v>128</v>
      </c>
      <c r="D148" s="119">
        <v>4600</v>
      </c>
      <c r="E148" s="119" t="s">
        <v>31</v>
      </c>
      <c r="F148" s="119"/>
      <c r="H148" s="3">
        <f t="shared" si="10"/>
        <v>4968</v>
      </c>
    </row>
    <row r="149" spans="1:8" ht="21" hidden="1" customHeight="1" x14ac:dyDescent="0.2">
      <c r="A149" s="119" t="s">
        <v>129</v>
      </c>
      <c r="B149" s="119" t="s">
        <v>130</v>
      </c>
      <c r="C149" s="119" t="s">
        <v>131</v>
      </c>
      <c r="D149" s="119">
        <v>5800</v>
      </c>
      <c r="E149" s="119" t="s">
        <v>31</v>
      </c>
      <c r="F149" s="119"/>
      <c r="H149" s="3">
        <f t="shared" si="10"/>
        <v>6264</v>
      </c>
    </row>
    <row r="150" spans="1:8" ht="21" hidden="1" customHeight="1" x14ac:dyDescent="0.2">
      <c r="A150" s="119" t="s">
        <v>132</v>
      </c>
      <c r="B150" s="119" t="s">
        <v>133</v>
      </c>
      <c r="C150" s="119"/>
      <c r="D150" s="119">
        <v>5800</v>
      </c>
      <c r="E150" s="119" t="s">
        <v>31</v>
      </c>
      <c r="F150" s="119"/>
      <c r="H150" s="3">
        <f t="shared" si="10"/>
        <v>6264</v>
      </c>
    </row>
    <row r="151" spans="1:8" ht="21" hidden="1" customHeight="1" x14ac:dyDescent="0.2">
      <c r="A151" s="119" t="s">
        <v>134</v>
      </c>
      <c r="B151" s="119" t="s">
        <v>135</v>
      </c>
      <c r="C151" s="119" t="s">
        <v>136</v>
      </c>
      <c r="D151" s="119">
        <v>7500</v>
      </c>
      <c r="E151" s="119" t="s">
        <v>31</v>
      </c>
      <c r="F151" s="119"/>
      <c r="H151" s="3">
        <f t="shared" si="10"/>
        <v>8100</v>
      </c>
    </row>
    <row r="152" spans="1:8" ht="21" hidden="1" customHeight="1" x14ac:dyDescent="0.2">
      <c r="A152" s="119" t="s">
        <v>137</v>
      </c>
      <c r="B152" s="119" t="s">
        <v>138</v>
      </c>
      <c r="C152" s="119"/>
      <c r="D152" s="119">
        <v>5000</v>
      </c>
      <c r="E152" s="119" t="s">
        <v>31</v>
      </c>
      <c r="F152" s="119"/>
      <c r="H152" s="3">
        <f t="shared" si="10"/>
        <v>5400</v>
      </c>
    </row>
    <row r="153" spans="1:8" ht="21" hidden="1" customHeight="1" x14ac:dyDescent="0.2">
      <c r="A153" s="119" t="s">
        <v>139</v>
      </c>
      <c r="B153" s="119" t="s">
        <v>140</v>
      </c>
      <c r="C153" s="119" t="s">
        <v>141</v>
      </c>
      <c r="D153" s="119">
        <v>4000</v>
      </c>
      <c r="E153" s="119" t="s">
        <v>31</v>
      </c>
      <c r="F153" s="119"/>
      <c r="H153" s="3">
        <f t="shared" si="10"/>
        <v>4320</v>
      </c>
    </row>
    <row r="154" spans="1:8" ht="21" hidden="1" customHeight="1" x14ac:dyDescent="0.2">
      <c r="A154" s="119" t="s">
        <v>142</v>
      </c>
      <c r="B154" s="119" t="s">
        <v>143</v>
      </c>
      <c r="C154" s="119" t="s">
        <v>144</v>
      </c>
      <c r="D154" s="119">
        <v>3300</v>
      </c>
      <c r="E154" s="119" t="s">
        <v>31</v>
      </c>
      <c r="F154" s="119"/>
      <c r="H154" s="3">
        <f t="shared" si="10"/>
        <v>3564</v>
      </c>
    </row>
    <row r="155" spans="1:8" ht="21" hidden="1" customHeight="1" x14ac:dyDescent="0.2">
      <c r="A155" s="119" t="s">
        <v>145</v>
      </c>
      <c r="B155" s="119" t="s">
        <v>143</v>
      </c>
      <c r="C155" s="119" t="s">
        <v>146</v>
      </c>
      <c r="D155" s="119">
        <v>5200</v>
      </c>
      <c r="E155" s="119" t="s">
        <v>31</v>
      </c>
      <c r="F155" s="119"/>
      <c r="H155" s="3">
        <f t="shared" si="10"/>
        <v>5616</v>
      </c>
    </row>
    <row r="156" spans="1:8" ht="21" hidden="1" customHeight="1" x14ac:dyDescent="0.2">
      <c r="A156" s="119" t="s">
        <v>147</v>
      </c>
      <c r="B156" s="119" t="s">
        <v>148</v>
      </c>
      <c r="C156" s="119"/>
      <c r="D156" s="119">
        <v>5000</v>
      </c>
      <c r="E156" s="119" t="s">
        <v>31</v>
      </c>
      <c r="F156" s="119"/>
      <c r="H156" s="3">
        <f t="shared" si="10"/>
        <v>5400</v>
      </c>
    </row>
    <row r="157" spans="1:8" ht="21" hidden="1" customHeight="1" x14ac:dyDescent="0.2">
      <c r="A157" s="119" t="s">
        <v>149</v>
      </c>
      <c r="B157" s="119" t="s">
        <v>150</v>
      </c>
      <c r="C157" s="119"/>
      <c r="D157" s="119">
        <v>6800</v>
      </c>
      <c r="E157" s="119" t="s">
        <v>31</v>
      </c>
      <c r="F157" s="119"/>
      <c r="H157" s="3">
        <f t="shared" si="10"/>
        <v>7344</v>
      </c>
    </row>
    <row r="158" spans="1:8" ht="21" hidden="1" customHeight="1" x14ac:dyDescent="0.2">
      <c r="A158" s="119" t="s">
        <v>151</v>
      </c>
      <c r="B158" s="119" t="s">
        <v>152</v>
      </c>
      <c r="C158" s="119" t="s">
        <v>153</v>
      </c>
      <c r="D158" s="119">
        <v>7000</v>
      </c>
      <c r="E158" s="119" t="s">
        <v>31</v>
      </c>
      <c r="F158" s="119"/>
      <c r="H158" s="3">
        <f t="shared" si="10"/>
        <v>7560</v>
      </c>
    </row>
    <row r="159" spans="1:8" ht="21" hidden="1" customHeight="1" x14ac:dyDescent="0.2">
      <c r="A159" s="119" t="s">
        <v>154</v>
      </c>
      <c r="B159" s="119" t="s">
        <v>155</v>
      </c>
      <c r="C159" s="119"/>
      <c r="D159" s="119">
        <v>3700</v>
      </c>
      <c r="E159" s="119" t="s">
        <v>31</v>
      </c>
      <c r="F159" s="119"/>
      <c r="H159" s="3">
        <f t="shared" si="10"/>
        <v>3996</v>
      </c>
    </row>
    <row r="160" spans="1:8" ht="21" hidden="1" customHeight="1" x14ac:dyDescent="0.2">
      <c r="A160" s="119" t="s">
        <v>156</v>
      </c>
      <c r="B160" s="119" t="s">
        <v>157</v>
      </c>
      <c r="C160" s="119" t="s">
        <v>158</v>
      </c>
      <c r="D160" s="119">
        <v>5000</v>
      </c>
      <c r="E160" s="119" t="s">
        <v>31</v>
      </c>
      <c r="F160" s="119"/>
      <c r="H160" s="3">
        <f t="shared" si="10"/>
        <v>5400</v>
      </c>
    </row>
    <row r="161" spans="1:8" ht="21" hidden="1" customHeight="1" x14ac:dyDescent="0.2">
      <c r="A161" s="119" t="s">
        <v>159</v>
      </c>
      <c r="B161" s="119" t="s">
        <v>160</v>
      </c>
      <c r="C161" s="119" t="s">
        <v>161</v>
      </c>
      <c r="D161" s="119">
        <v>5000</v>
      </c>
      <c r="E161" s="119" t="s">
        <v>31</v>
      </c>
      <c r="F161" s="119"/>
      <c r="H161" s="3">
        <f t="shared" si="10"/>
        <v>5400</v>
      </c>
    </row>
    <row r="162" spans="1:8" ht="21" hidden="1" customHeight="1" x14ac:dyDescent="0.2">
      <c r="A162" s="119" t="s">
        <v>162</v>
      </c>
      <c r="B162" s="119" t="s">
        <v>163</v>
      </c>
      <c r="C162" s="119" t="s">
        <v>164</v>
      </c>
      <c r="D162" s="119">
        <v>3500</v>
      </c>
      <c r="E162" s="119" t="s">
        <v>31</v>
      </c>
      <c r="F162" s="119"/>
      <c r="H162" s="3">
        <f t="shared" si="10"/>
        <v>3780</v>
      </c>
    </row>
    <row r="163" spans="1:8" ht="21" hidden="1" customHeight="1" x14ac:dyDescent="0.2">
      <c r="A163" s="119" t="s">
        <v>165</v>
      </c>
      <c r="B163" s="119" t="s">
        <v>166</v>
      </c>
      <c r="C163" s="119" t="s">
        <v>167</v>
      </c>
      <c r="D163" s="119">
        <v>3000</v>
      </c>
      <c r="E163" s="119" t="s">
        <v>31</v>
      </c>
      <c r="F163" s="119"/>
      <c r="H163" s="3">
        <f t="shared" si="10"/>
        <v>3240</v>
      </c>
    </row>
    <row r="164" spans="1:8" ht="21" hidden="1" customHeight="1" x14ac:dyDescent="0.2">
      <c r="A164" s="119" t="s">
        <v>168</v>
      </c>
      <c r="B164" s="119" t="s">
        <v>166</v>
      </c>
      <c r="C164" s="119" t="s">
        <v>169</v>
      </c>
      <c r="D164" s="119">
        <v>5000</v>
      </c>
      <c r="E164" s="119" t="s">
        <v>31</v>
      </c>
      <c r="F164" s="119"/>
      <c r="H164" s="3">
        <f t="shared" si="10"/>
        <v>5400</v>
      </c>
    </row>
    <row r="165" spans="1:8" ht="21" hidden="1" customHeight="1" x14ac:dyDescent="0.2">
      <c r="A165" s="119" t="s">
        <v>170</v>
      </c>
      <c r="B165" s="119" t="s">
        <v>171</v>
      </c>
      <c r="C165" s="119" t="s">
        <v>172</v>
      </c>
      <c r="D165" s="119">
        <v>2800</v>
      </c>
      <c r="E165" s="119" t="s">
        <v>31</v>
      </c>
      <c r="F165" s="119"/>
      <c r="H165" s="3">
        <f t="shared" si="10"/>
        <v>3024</v>
      </c>
    </row>
    <row r="166" spans="1:8" ht="21" hidden="1" customHeight="1" x14ac:dyDescent="0.2">
      <c r="A166" s="119" t="s">
        <v>173</v>
      </c>
      <c r="B166" s="119" t="s">
        <v>174</v>
      </c>
      <c r="C166" s="119" t="s">
        <v>175</v>
      </c>
      <c r="D166" s="119">
        <v>3000</v>
      </c>
      <c r="E166" s="119" t="s">
        <v>31</v>
      </c>
      <c r="F166" s="119"/>
      <c r="H166" s="3">
        <f t="shared" si="10"/>
        <v>3240</v>
      </c>
    </row>
    <row r="167" spans="1:8" ht="21" hidden="1" customHeight="1" x14ac:dyDescent="0.2">
      <c r="A167" s="119" t="s">
        <v>176</v>
      </c>
      <c r="B167" s="119" t="s">
        <v>174</v>
      </c>
      <c r="C167" s="119" t="s">
        <v>177</v>
      </c>
      <c r="D167" s="119">
        <v>4000</v>
      </c>
      <c r="E167" s="119" t="s">
        <v>31</v>
      </c>
      <c r="F167" s="119"/>
      <c r="H167" s="3">
        <f t="shared" si="10"/>
        <v>4320</v>
      </c>
    </row>
    <row r="168" spans="1:8" ht="21" hidden="1" customHeight="1" x14ac:dyDescent="0.2">
      <c r="A168" s="119" t="s">
        <v>178</v>
      </c>
      <c r="B168" s="119" t="s">
        <v>179</v>
      </c>
      <c r="C168" s="119" t="s">
        <v>180</v>
      </c>
      <c r="D168" s="119">
        <v>5000</v>
      </c>
      <c r="E168" s="119" t="s">
        <v>31</v>
      </c>
      <c r="F168" s="119"/>
      <c r="H168" s="3">
        <f t="shared" si="10"/>
        <v>5400</v>
      </c>
    </row>
    <row r="169" spans="1:8" ht="21" hidden="1" customHeight="1" x14ac:dyDescent="0.2">
      <c r="A169" s="119" t="s">
        <v>181</v>
      </c>
      <c r="B169" s="119" t="s">
        <v>179</v>
      </c>
      <c r="C169" s="119" t="s">
        <v>182</v>
      </c>
      <c r="D169" s="119">
        <v>3000</v>
      </c>
      <c r="E169" s="119" t="s">
        <v>31</v>
      </c>
      <c r="F169" s="119"/>
      <c r="H169" s="3">
        <f t="shared" si="10"/>
        <v>3240</v>
      </c>
    </row>
    <row r="170" spans="1:8" ht="21" hidden="1" customHeight="1" x14ac:dyDescent="0.2">
      <c r="A170" s="119" t="s">
        <v>183</v>
      </c>
      <c r="B170" s="119" t="s">
        <v>179</v>
      </c>
      <c r="C170" s="119" t="s">
        <v>184</v>
      </c>
      <c r="D170" s="119">
        <v>3000</v>
      </c>
      <c r="E170" s="119" t="s">
        <v>31</v>
      </c>
      <c r="F170" s="119"/>
      <c r="H170" s="3">
        <f t="shared" si="10"/>
        <v>3240</v>
      </c>
    </row>
    <row r="171" spans="1:8" ht="21" hidden="1" customHeight="1" x14ac:dyDescent="0.2">
      <c r="A171" s="119" t="s">
        <v>185</v>
      </c>
      <c r="B171" s="119" t="s">
        <v>179</v>
      </c>
      <c r="C171" s="119" t="s">
        <v>186</v>
      </c>
      <c r="D171" s="119">
        <v>3800</v>
      </c>
      <c r="E171" s="119" t="s">
        <v>31</v>
      </c>
      <c r="F171" s="119"/>
      <c r="H171" s="3">
        <f t="shared" si="10"/>
        <v>4104</v>
      </c>
    </row>
    <row r="172" spans="1:8" ht="21" hidden="1" customHeight="1" x14ac:dyDescent="0.2">
      <c r="A172" s="119" t="s">
        <v>187</v>
      </c>
      <c r="B172" s="119" t="s">
        <v>179</v>
      </c>
      <c r="C172" s="119" t="s">
        <v>188</v>
      </c>
      <c r="D172" s="119">
        <v>3000</v>
      </c>
      <c r="E172" s="119" t="s">
        <v>31</v>
      </c>
      <c r="F172" s="119"/>
      <c r="H172" s="3">
        <f t="shared" si="10"/>
        <v>3240</v>
      </c>
    </row>
    <row r="173" spans="1:8" ht="21" hidden="1" customHeight="1" x14ac:dyDescent="0.2">
      <c r="A173" s="119" t="s">
        <v>189</v>
      </c>
      <c r="B173" s="119" t="s">
        <v>179</v>
      </c>
      <c r="C173" s="119" t="s">
        <v>190</v>
      </c>
      <c r="D173" s="119">
        <v>3500</v>
      </c>
      <c r="E173" s="119" t="s">
        <v>31</v>
      </c>
      <c r="F173" s="119"/>
      <c r="H173" s="3">
        <f t="shared" si="10"/>
        <v>3780</v>
      </c>
    </row>
    <row r="174" spans="1:8" ht="21" hidden="1" customHeight="1" x14ac:dyDescent="0.2">
      <c r="A174" s="119" t="s">
        <v>191</v>
      </c>
      <c r="B174" s="119" t="s">
        <v>179</v>
      </c>
      <c r="C174" s="119" t="s">
        <v>192</v>
      </c>
      <c r="D174" s="119">
        <v>3500</v>
      </c>
      <c r="E174" s="119" t="s">
        <v>31</v>
      </c>
      <c r="F174" s="119"/>
      <c r="H174" s="3">
        <f t="shared" si="10"/>
        <v>3780</v>
      </c>
    </row>
    <row r="175" spans="1:8" ht="21" hidden="1" customHeight="1" x14ac:dyDescent="0.2">
      <c r="A175" s="119" t="s">
        <v>193</v>
      </c>
      <c r="B175" s="119" t="s">
        <v>194</v>
      </c>
      <c r="C175" s="119" t="s">
        <v>195</v>
      </c>
      <c r="D175" s="119">
        <v>5000</v>
      </c>
      <c r="E175" s="119" t="s">
        <v>31</v>
      </c>
      <c r="F175" s="119"/>
      <c r="H175" s="3">
        <f t="shared" ref="H175:H238" si="11">+D175*E175+D175</f>
        <v>5400</v>
      </c>
    </row>
    <row r="176" spans="1:8" ht="21" hidden="1" customHeight="1" x14ac:dyDescent="0.2">
      <c r="A176" s="119" t="s">
        <v>196</v>
      </c>
      <c r="B176" s="119" t="s">
        <v>197</v>
      </c>
      <c r="C176" s="119" t="s">
        <v>198</v>
      </c>
      <c r="D176" s="119">
        <v>5000</v>
      </c>
      <c r="E176" s="119" t="s">
        <v>31</v>
      </c>
      <c r="F176" s="119"/>
      <c r="H176" s="3">
        <f t="shared" si="11"/>
        <v>5400</v>
      </c>
    </row>
    <row r="177" spans="1:8" ht="21" hidden="1" customHeight="1" x14ac:dyDescent="0.2">
      <c r="A177" s="119" t="s">
        <v>199</v>
      </c>
      <c r="B177" s="119" t="s">
        <v>200</v>
      </c>
      <c r="C177" s="119" t="s">
        <v>201</v>
      </c>
      <c r="D177" s="119">
        <v>4200</v>
      </c>
      <c r="E177" s="119" t="s">
        <v>31</v>
      </c>
      <c r="F177" s="119"/>
      <c r="H177" s="3">
        <f t="shared" si="11"/>
        <v>4536</v>
      </c>
    </row>
    <row r="178" spans="1:8" ht="21" hidden="1" customHeight="1" x14ac:dyDescent="0.2">
      <c r="A178" s="119" t="s">
        <v>202</v>
      </c>
      <c r="B178" s="119" t="s">
        <v>203</v>
      </c>
      <c r="C178" s="119" t="s">
        <v>204</v>
      </c>
      <c r="D178" s="119">
        <v>3500</v>
      </c>
      <c r="E178" s="119" t="s">
        <v>31</v>
      </c>
      <c r="F178" s="119"/>
      <c r="H178" s="3">
        <f t="shared" si="11"/>
        <v>3780</v>
      </c>
    </row>
    <row r="179" spans="1:8" ht="21" hidden="1" customHeight="1" x14ac:dyDescent="0.2">
      <c r="A179" s="119" t="s">
        <v>205</v>
      </c>
      <c r="B179" s="119" t="s">
        <v>206</v>
      </c>
      <c r="C179" s="119" t="s">
        <v>207</v>
      </c>
      <c r="D179" s="119">
        <v>5000</v>
      </c>
      <c r="E179" s="119" t="s">
        <v>31</v>
      </c>
      <c r="F179" s="119"/>
      <c r="H179" s="3">
        <f t="shared" si="11"/>
        <v>5400</v>
      </c>
    </row>
    <row r="180" spans="1:8" ht="21" hidden="1" customHeight="1" x14ac:dyDescent="0.2">
      <c r="A180" s="119" t="s">
        <v>208</v>
      </c>
      <c r="B180" s="119" t="s">
        <v>209</v>
      </c>
      <c r="C180" s="119" t="s">
        <v>210</v>
      </c>
      <c r="D180" s="119">
        <v>3000</v>
      </c>
      <c r="E180" s="119" t="s">
        <v>31</v>
      </c>
      <c r="F180" s="119"/>
      <c r="H180" s="3">
        <f t="shared" si="11"/>
        <v>3240</v>
      </c>
    </row>
    <row r="181" spans="1:8" ht="21" hidden="1" customHeight="1" x14ac:dyDescent="0.2">
      <c r="A181" s="119" t="s">
        <v>211</v>
      </c>
      <c r="B181" s="119" t="s">
        <v>212</v>
      </c>
      <c r="C181" s="119" t="s">
        <v>213</v>
      </c>
      <c r="D181" s="119">
        <v>3000</v>
      </c>
      <c r="E181" s="119" t="s">
        <v>31</v>
      </c>
      <c r="F181" s="119"/>
      <c r="H181" s="3">
        <f t="shared" si="11"/>
        <v>3240</v>
      </c>
    </row>
    <row r="182" spans="1:8" ht="21" hidden="1" customHeight="1" x14ac:dyDescent="0.2">
      <c r="A182" s="119" t="s">
        <v>214</v>
      </c>
      <c r="B182" s="119" t="s">
        <v>215</v>
      </c>
      <c r="C182" s="119" t="s">
        <v>216</v>
      </c>
      <c r="D182" s="119">
        <v>4000</v>
      </c>
      <c r="E182" s="119" t="s">
        <v>31</v>
      </c>
      <c r="F182" s="119"/>
      <c r="H182" s="3">
        <f t="shared" si="11"/>
        <v>4320</v>
      </c>
    </row>
    <row r="183" spans="1:8" ht="21" hidden="1" customHeight="1" x14ac:dyDescent="0.2">
      <c r="A183" s="119" t="s">
        <v>217</v>
      </c>
      <c r="B183" s="119" t="s">
        <v>218</v>
      </c>
      <c r="C183" s="119" t="s">
        <v>219</v>
      </c>
      <c r="D183" s="119">
        <v>3000</v>
      </c>
      <c r="E183" s="119" t="s">
        <v>31</v>
      </c>
      <c r="F183" s="119"/>
      <c r="H183" s="3">
        <f t="shared" si="11"/>
        <v>3240</v>
      </c>
    </row>
    <row r="184" spans="1:8" ht="21" hidden="1" customHeight="1" x14ac:dyDescent="0.2">
      <c r="A184" s="119" t="s">
        <v>220</v>
      </c>
      <c r="B184" s="119" t="s">
        <v>221</v>
      </c>
      <c r="C184" s="119" t="s">
        <v>222</v>
      </c>
      <c r="D184" s="119">
        <v>4200</v>
      </c>
      <c r="E184" s="119" t="s">
        <v>31</v>
      </c>
      <c r="F184" s="119"/>
      <c r="H184" s="3">
        <f t="shared" si="11"/>
        <v>4536</v>
      </c>
    </row>
    <row r="185" spans="1:8" ht="21" hidden="1" customHeight="1" x14ac:dyDescent="0.2">
      <c r="A185" s="119" t="s">
        <v>223</v>
      </c>
      <c r="B185" s="119" t="s">
        <v>224</v>
      </c>
      <c r="C185" s="119"/>
      <c r="D185" s="119">
        <v>3600</v>
      </c>
      <c r="E185" s="119" t="s">
        <v>31</v>
      </c>
      <c r="F185" s="119"/>
      <c r="H185" s="3">
        <f t="shared" si="11"/>
        <v>3888</v>
      </c>
    </row>
    <row r="186" spans="1:8" ht="21" hidden="1" customHeight="1" x14ac:dyDescent="0.2">
      <c r="A186" s="119" t="s">
        <v>225</v>
      </c>
      <c r="B186" s="119" t="s">
        <v>226</v>
      </c>
      <c r="C186" s="119"/>
      <c r="D186" s="119">
        <v>3700</v>
      </c>
      <c r="E186" s="119" t="s">
        <v>31</v>
      </c>
      <c r="F186" s="119"/>
      <c r="H186" s="3">
        <f t="shared" si="11"/>
        <v>3996</v>
      </c>
    </row>
    <row r="187" spans="1:8" ht="21" hidden="1" customHeight="1" x14ac:dyDescent="0.2">
      <c r="A187" s="119" t="s">
        <v>227</v>
      </c>
      <c r="B187" s="119" t="s">
        <v>228</v>
      </c>
      <c r="C187" s="119"/>
      <c r="D187" s="119">
        <v>3500</v>
      </c>
      <c r="E187" s="119" t="s">
        <v>31</v>
      </c>
      <c r="F187" s="119"/>
      <c r="H187" s="3">
        <f t="shared" si="11"/>
        <v>3780</v>
      </c>
    </row>
    <row r="188" spans="1:8" ht="21" hidden="1" customHeight="1" x14ac:dyDescent="0.2">
      <c r="A188" s="119" t="s">
        <v>229</v>
      </c>
      <c r="B188" s="119" t="s">
        <v>230</v>
      </c>
      <c r="C188" s="119" t="s">
        <v>231</v>
      </c>
      <c r="D188" s="119">
        <v>5000</v>
      </c>
      <c r="E188" s="119" t="s">
        <v>31</v>
      </c>
      <c r="F188" s="119"/>
      <c r="H188" s="3">
        <f t="shared" si="11"/>
        <v>5400</v>
      </c>
    </row>
    <row r="189" spans="1:8" ht="21" hidden="1" customHeight="1" x14ac:dyDescent="0.2">
      <c r="A189" s="119" t="s">
        <v>232</v>
      </c>
      <c r="B189" s="119" t="s">
        <v>233</v>
      </c>
      <c r="C189" s="119" t="s">
        <v>234</v>
      </c>
      <c r="D189" s="119">
        <v>5000</v>
      </c>
      <c r="E189" s="119" t="s">
        <v>31</v>
      </c>
      <c r="F189" s="119"/>
      <c r="H189" s="3">
        <f t="shared" si="11"/>
        <v>5400</v>
      </c>
    </row>
    <row r="190" spans="1:8" ht="21" hidden="1" customHeight="1" x14ac:dyDescent="0.2">
      <c r="A190" s="119" t="s">
        <v>235</v>
      </c>
      <c r="B190" s="119" t="s">
        <v>236</v>
      </c>
      <c r="C190" s="119" t="s">
        <v>237</v>
      </c>
      <c r="D190" s="119">
        <v>4000</v>
      </c>
      <c r="E190" s="119" t="s">
        <v>31</v>
      </c>
      <c r="F190" s="119"/>
      <c r="H190" s="3">
        <f t="shared" si="11"/>
        <v>4320</v>
      </c>
    </row>
    <row r="191" spans="1:8" ht="21" hidden="1" customHeight="1" x14ac:dyDescent="0.2">
      <c r="A191" s="119" t="s">
        <v>238</v>
      </c>
      <c r="B191" s="119" t="s">
        <v>239</v>
      </c>
      <c r="C191" s="119" t="s">
        <v>240</v>
      </c>
      <c r="D191" s="119">
        <v>3500</v>
      </c>
      <c r="E191" s="119" t="s">
        <v>31</v>
      </c>
      <c r="F191" s="119"/>
      <c r="H191" s="3">
        <f t="shared" si="11"/>
        <v>3780</v>
      </c>
    </row>
    <row r="192" spans="1:8" ht="21" hidden="1" customHeight="1" x14ac:dyDescent="0.2">
      <c r="A192" s="119" t="s">
        <v>241</v>
      </c>
      <c r="B192" s="119" t="s">
        <v>242</v>
      </c>
      <c r="C192" s="119"/>
      <c r="D192" s="119">
        <v>3000</v>
      </c>
      <c r="E192" s="119" t="s">
        <v>31</v>
      </c>
      <c r="F192" s="119"/>
      <c r="H192" s="3">
        <f t="shared" si="11"/>
        <v>3240</v>
      </c>
    </row>
    <row r="193" spans="1:8" ht="21" hidden="1" customHeight="1" x14ac:dyDescent="0.2">
      <c r="A193" s="119" t="s">
        <v>243</v>
      </c>
      <c r="B193" s="119" t="s">
        <v>244</v>
      </c>
      <c r="C193" s="119" t="s">
        <v>245</v>
      </c>
      <c r="D193" s="119">
        <v>5000</v>
      </c>
      <c r="E193" s="119" t="s">
        <v>31</v>
      </c>
      <c r="F193" s="119"/>
      <c r="H193" s="3">
        <f t="shared" si="11"/>
        <v>5400</v>
      </c>
    </row>
    <row r="194" spans="1:8" ht="21" hidden="1" customHeight="1" x14ac:dyDescent="0.2">
      <c r="A194" s="119" t="s">
        <v>246</v>
      </c>
      <c r="B194" s="119" t="s">
        <v>247</v>
      </c>
      <c r="C194" s="119"/>
      <c r="D194" s="119">
        <v>4000</v>
      </c>
      <c r="E194" s="119" t="s">
        <v>31</v>
      </c>
      <c r="F194" s="119"/>
      <c r="H194" s="3">
        <f t="shared" si="11"/>
        <v>4320</v>
      </c>
    </row>
    <row r="195" spans="1:8" ht="21" hidden="1" customHeight="1" x14ac:dyDescent="0.2">
      <c r="A195" s="119" t="s">
        <v>248</v>
      </c>
      <c r="B195" s="119" t="s">
        <v>249</v>
      </c>
      <c r="C195" s="119" t="s">
        <v>250</v>
      </c>
      <c r="D195" s="119">
        <v>3500</v>
      </c>
      <c r="E195" s="119" t="s">
        <v>31</v>
      </c>
      <c r="F195" s="119"/>
      <c r="H195" s="3">
        <f t="shared" si="11"/>
        <v>3780</v>
      </c>
    </row>
    <row r="196" spans="1:8" ht="21" hidden="1" customHeight="1" x14ac:dyDescent="0.2">
      <c r="A196" s="119" t="s">
        <v>251</v>
      </c>
      <c r="B196" s="119" t="s">
        <v>252</v>
      </c>
      <c r="C196" s="119" t="s">
        <v>253</v>
      </c>
      <c r="D196" s="119">
        <v>3000</v>
      </c>
      <c r="E196" s="119" t="s">
        <v>31</v>
      </c>
      <c r="F196" s="119"/>
      <c r="H196" s="3">
        <f t="shared" si="11"/>
        <v>3240</v>
      </c>
    </row>
    <row r="197" spans="1:8" ht="21" hidden="1" customHeight="1" x14ac:dyDescent="0.2">
      <c r="A197" s="119" t="s">
        <v>254</v>
      </c>
      <c r="B197" s="119" t="s">
        <v>255</v>
      </c>
      <c r="C197" s="119" t="s">
        <v>256</v>
      </c>
      <c r="D197" s="119">
        <v>3000</v>
      </c>
      <c r="E197" s="119" t="s">
        <v>31</v>
      </c>
      <c r="F197" s="119"/>
      <c r="H197" s="3">
        <f t="shared" si="11"/>
        <v>3240</v>
      </c>
    </row>
    <row r="198" spans="1:8" ht="21" hidden="1" customHeight="1" x14ac:dyDescent="0.2">
      <c r="A198" s="119" t="s">
        <v>257</v>
      </c>
      <c r="B198" s="119" t="s">
        <v>258</v>
      </c>
      <c r="C198" s="119"/>
      <c r="D198" s="119">
        <v>4300</v>
      </c>
      <c r="E198" s="119" t="s">
        <v>31</v>
      </c>
      <c r="F198" s="119"/>
      <c r="H198" s="3">
        <f t="shared" si="11"/>
        <v>4644</v>
      </c>
    </row>
    <row r="199" spans="1:8" ht="21" hidden="1" customHeight="1" x14ac:dyDescent="0.2">
      <c r="A199" s="119" t="s">
        <v>259</v>
      </c>
      <c r="B199" s="119" t="s">
        <v>260</v>
      </c>
      <c r="C199" s="119"/>
      <c r="D199" s="119">
        <v>5800</v>
      </c>
      <c r="E199" s="119" t="s">
        <v>31</v>
      </c>
      <c r="F199" s="119"/>
      <c r="H199" s="3">
        <f t="shared" si="11"/>
        <v>6264</v>
      </c>
    </row>
    <row r="200" spans="1:8" ht="21" hidden="1" customHeight="1" x14ac:dyDescent="0.2">
      <c r="A200" s="119" t="s">
        <v>261</v>
      </c>
      <c r="B200" s="119" t="s">
        <v>262</v>
      </c>
      <c r="C200" s="119"/>
      <c r="D200" s="119">
        <v>4500</v>
      </c>
      <c r="E200" s="119" t="s">
        <v>31</v>
      </c>
      <c r="F200" s="119"/>
      <c r="H200" s="3">
        <f t="shared" si="11"/>
        <v>4860</v>
      </c>
    </row>
    <row r="201" spans="1:8" ht="21" hidden="1" customHeight="1" x14ac:dyDescent="0.2">
      <c r="A201" s="119" t="s">
        <v>263</v>
      </c>
      <c r="B201" s="119" t="s">
        <v>264</v>
      </c>
      <c r="C201" s="119"/>
      <c r="D201" s="119">
        <v>5800</v>
      </c>
      <c r="E201" s="119" t="s">
        <v>31</v>
      </c>
      <c r="F201" s="119"/>
      <c r="H201" s="3">
        <f t="shared" si="11"/>
        <v>6264</v>
      </c>
    </row>
    <row r="202" spans="1:8" ht="21" hidden="1" customHeight="1" x14ac:dyDescent="0.2">
      <c r="A202" s="119" t="s">
        <v>265</v>
      </c>
      <c r="B202" s="119" t="s">
        <v>266</v>
      </c>
      <c r="C202" s="119"/>
      <c r="D202" s="119">
        <v>6200</v>
      </c>
      <c r="E202" s="119" t="s">
        <v>31</v>
      </c>
      <c r="F202" s="119"/>
      <c r="H202" s="3">
        <f t="shared" si="11"/>
        <v>6696</v>
      </c>
    </row>
    <row r="203" spans="1:8" ht="21" hidden="1" customHeight="1" x14ac:dyDescent="0.2">
      <c r="A203" s="119" t="s">
        <v>267</v>
      </c>
      <c r="B203" s="119" t="s">
        <v>268</v>
      </c>
      <c r="C203" s="119"/>
      <c r="D203" s="119">
        <v>6200</v>
      </c>
      <c r="E203" s="119" t="s">
        <v>31</v>
      </c>
      <c r="F203" s="119"/>
      <c r="H203" s="3">
        <f t="shared" si="11"/>
        <v>6696</v>
      </c>
    </row>
    <row r="204" spans="1:8" ht="21" hidden="1" customHeight="1" x14ac:dyDescent="0.2">
      <c r="A204" s="119" t="s">
        <v>269</v>
      </c>
      <c r="B204" s="119" t="s">
        <v>270</v>
      </c>
      <c r="C204" s="119"/>
      <c r="D204" s="119">
        <v>3800</v>
      </c>
      <c r="E204" s="119" t="s">
        <v>31</v>
      </c>
      <c r="F204" s="119"/>
      <c r="H204" s="3">
        <f t="shared" si="11"/>
        <v>4104</v>
      </c>
    </row>
    <row r="205" spans="1:8" ht="21" hidden="1" customHeight="1" x14ac:dyDescent="0.2">
      <c r="A205" s="119" t="s">
        <v>271</v>
      </c>
      <c r="B205" s="119" t="s">
        <v>272</v>
      </c>
      <c r="C205" s="119"/>
      <c r="D205" s="119">
        <v>4750</v>
      </c>
      <c r="E205" s="119" t="s">
        <v>31</v>
      </c>
      <c r="F205" s="119"/>
      <c r="H205" s="3">
        <f t="shared" si="11"/>
        <v>5130</v>
      </c>
    </row>
    <row r="206" spans="1:8" ht="21" hidden="1" customHeight="1" x14ac:dyDescent="0.2">
      <c r="A206" s="119" t="s">
        <v>273</v>
      </c>
      <c r="B206" s="119" t="s">
        <v>274</v>
      </c>
      <c r="C206" s="119"/>
      <c r="D206" s="119">
        <v>3800</v>
      </c>
      <c r="E206" s="119" t="s">
        <v>31</v>
      </c>
      <c r="F206" s="119"/>
      <c r="H206" s="3">
        <f t="shared" si="11"/>
        <v>4104</v>
      </c>
    </row>
    <row r="207" spans="1:8" ht="21" hidden="1" customHeight="1" x14ac:dyDescent="0.2">
      <c r="A207" s="119" t="s">
        <v>275</v>
      </c>
      <c r="B207" s="119" t="s">
        <v>276</v>
      </c>
      <c r="C207" s="119"/>
      <c r="D207" s="119">
        <v>4900</v>
      </c>
      <c r="E207" s="119" t="s">
        <v>31</v>
      </c>
      <c r="F207" s="119"/>
      <c r="H207" s="3">
        <f t="shared" si="11"/>
        <v>5292</v>
      </c>
    </row>
    <row r="208" spans="1:8" ht="21" hidden="1" customHeight="1" x14ac:dyDescent="0.2">
      <c r="A208" s="119" t="s">
        <v>277</v>
      </c>
      <c r="B208" s="119" t="s">
        <v>278</v>
      </c>
      <c r="C208" s="119"/>
      <c r="D208" s="119">
        <v>5200</v>
      </c>
      <c r="E208" s="119" t="s">
        <v>31</v>
      </c>
      <c r="F208" s="119"/>
      <c r="H208" s="3">
        <f t="shared" si="11"/>
        <v>5616</v>
      </c>
    </row>
    <row r="209" spans="1:8" ht="21" hidden="1" customHeight="1" x14ac:dyDescent="0.2">
      <c r="A209" s="119" t="s">
        <v>279</v>
      </c>
      <c r="B209" s="119" t="s">
        <v>280</v>
      </c>
      <c r="C209" s="119"/>
      <c r="D209" s="119">
        <v>10200</v>
      </c>
      <c r="E209" s="119" t="s">
        <v>31</v>
      </c>
      <c r="F209" s="119"/>
      <c r="H209" s="3">
        <f t="shared" si="11"/>
        <v>11016</v>
      </c>
    </row>
    <row r="210" spans="1:8" ht="21" hidden="1" customHeight="1" x14ac:dyDescent="0.2">
      <c r="A210" s="119" t="s">
        <v>281</v>
      </c>
      <c r="B210" s="119" t="s">
        <v>282</v>
      </c>
      <c r="C210" s="119"/>
      <c r="D210" s="119">
        <v>4600</v>
      </c>
      <c r="E210" s="119" t="s">
        <v>31</v>
      </c>
      <c r="F210" s="119"/>
      <c r="H210" s="3">
        <f t="shared" si="11"/>
        <v>4968</v>
      </c>
    </row>
    <row r="211" spans="1:8" ht="21" hidden="1" customHeight="1" x14ac:dyDescent="0.2">
      <c r="A211" s="119" t="s">
        <v>283</v>
      </c>
      <c r="B211" s="119" t="s">
        <v>284</v>
      </c>
      <c r="C211" s="119"/>
      <c r="D211" s="119">
        <v>6500</v>
      </c>
      <c r="E211" s="119" t="s">
        <v>31</v>
      </c>
      <c r="F211" s="119"/>
      <c r="H211" s="3">
        <f t="shared" si="11"/>
        <v>7020</v>
      </c>
    </row>
    <row r="212" spans="1:8" ht="21" hidden="1" customHeight="1" x14ac:dyDescent="0.2">
      <c r="A212" s="119" t="s">
        <v>285</v>
      </c>
      <c r="B212" s="119" t="s">
        <v>286</v>
      </c>
      <c r="C212" s="119"/>
      <c r="D212" s="119">
        <v>6200</v>
      </c>
      <c r="E212" s="119" t="s">
        <v>31</v>
      </c>
      <c r="F212" s="119"/>
      <c r="H212" s="3">
        <f t="shared" si="11"/>
        <v>6696</v>
      </c>
    </row>
    <row r="213" spans="1:8" ht="21" hidden="1" customHeight="1" x14ac:dyDescent="0.2">
      <c r="A213" s="119" t="s">
        <v>287</v>
      </c>
      <c r="B213" s="119" t="s">
        <v>288</v>
      </c>
      <c r="C213" s="119"/>
      <c r="D213" s="119">
        <v>4500</v>
      </c>
      <c r="E213" s="119" t="s">
        <v>31</v>
      </c>
      <c r="F213" s="119"/>
      <c r="H213" s="3">
        <f t="shared" si="11"/>
        <v>4860</v>
      </c>
    </row>
    <row r="214" spans="1:8" ht="21" hidden="1" customHeight="1" x14ac:dyDescent="0.2">
      <c r="A214" s="119" t="s">
        <v>289</v>
      </c>
      <c r="B214" s="119" t="s">
        <v>290</v>
      </c>
      <c r="C214" s="119" t="s">
        <v>291</v>
      </c>
      <c r="D214" s="119">
        <v>4000</v>
      </c>
      <c r="E214" s="119" t="s">
        <v>31</v>
      </c>
      <c r="F214" s="119"/>
      <c r="H214" s="3">
        <f t="shared" si="11"/>
        <v>4320</v>
      </c>
    </row>
    <row r="215" spans="1:8" ht="21" hidden="1" customHeight="1" x14ac:dyDescent="0.2">
      <c r="A215" s="119" t="s">
        <v>292</v>
      </c>
      <c r="B215" s="119" t="s">
        <v>293</v>
      </c>
      <c r="C215" s="119" t="s">
        <v>294</v>
      </c>
      <c r="D215" s="119">
        <v>3500</v>
      </c>
      <c r="E215" s="119" t="s">
        <v>31</v>
      </c>
      <c r="F215" s="119"/>
      <c r="H215" s="3">
        <f t="shared" si="11"/>
        <v>3780</v>
      </c>
    </row>
    <row r="216" spans="1:8" ht="21" hidden="1" customHeight="1" x14ac:dyDescent="0.2">
      <c r="A216" s="119" t="s">
        <v>295</v>
      </c>
      <c r="B216" s="119" t="s">
        <v>296</v>
      </c>
      <c r="C216" s="119" t="s">
        <v>297</v>
      </c>
      <c r="D216" s="119">
        <v>5000</v>
      </c>
      <c r="E216" s="119" t="s">
        <v>31</v>
      </c>
      <c r="F216" s="119"/>
      <c r="H216" s="3">
        <f t="shared" si="11"/>
        <v>5400</v>
      </c>
    </row>
    <row r="217" spans="1:8" ht="21" hidden="1" customHeight="1" x14ac:dyDescent="0.2">
      <c r="A217" s="119" t="s">
        <v>298</v>
      </c>
      <c r="B217" s="119" t="s">
        <v>299</v>
      </c>
      <c r="C217" s="119" t="s">
        <v>300</v>
      </c>
      <c r="D217" s="119">
        <v>7000</v>
      </c>
      <c r="E217" s="119" t="s">
        <v>31</v>
      </c>
      <c r="F217" s="119"/>
      <c r="H217" s="3">
        <f t="shared" si="11"/>
        <v>7560</v>
      </c>
    </row>
    <row r="218" spans="1:8" ht="21" hidden="1" customHeight="1" x14ac:dyDescent="0.2">
      <c r="A218" s="119" t="s">
        <v>301</v>
      </c>
      <c r="B218" s="119" t="s">
        <v>302</v>
      </c>
      <c r="C218" s="119" t="s">
        <v>303</v>
      </c>
      <c r="D218" s="119">
        <v>4000</v>
      </c>
      <c r="E218" s="119" t="s">
        <v>31</v>
      </c>
      <c r="F218" s="119"/>
      <c r="H218" s="3">
        <f t="shared" si="11"/>
        <v>4320</v>
      </c>
    </row>
    <row r="219" spans="1:8" ht="21" hidden="1" customHeight="1" x14ac:dyDescent="0.2">
      <c r="A219" s="119" t="s">
        <v>304</v>
      </c>
      <c r="B219" s="119" t="s">
        <v>302</v>
      </c>
      <c r="C219" s="119" t="s">
        <v>305</v>
      </c>
      <c r="D219" s="119">
        <v>5000</v>
      </c>
      <c r="E219" s="119" t="s">
        <v>31</v>
      </c>
      <c r="F219" s="119"/>
      <c r="H219" s="3">
        <f t="shared" si="11"/>
        <v>5400</v>
      </c>
    </row>
    <row r="220" spans="1:8" ht="21" hidden="1" customHeight="1" x14ac:dyDescent="0.2">
      <c r="A220" s="119" t="s">
        <v>306</v>
      </c>
      <c r="B220" s="119" t="s">
        <v>307</v>
      </c>
      <c r="C220" s="119" t="s">
        <v>308</v>
      </c>
      <c r="D220" s="119">
        <v>5000</v>
      </c>
      <c r="E220" s="119" t="s">
        <v>31</v>
      </c>
      <c r="F220" s="119"/>
      <c r="H220" s="3">
        <f t="shared" si="11"/>
        <v>5400</v>
      </c>
    </row>
    <row r="221" spans="1:8" ht="21" hidden="1" customHeight="1" x14ac:dyDescent="0.2">
      <c r="A221" s="119" t="s">
        <v>309</v>
      </c>
      <c r="B221" s="119" t="s">
        <v>310</v>
      </c>
      <c r="C221" s="119" t="s">
        <v>311</v>
      </c>
      <c r="D221" s="119">
        <v>3500</v>
      </c>
      <c r="E221" s="119" t="s">
        <v>31</v>
      </c>
      <c r="F221" s="119"/>
      <c r="H221" s="3">
        <f t="shared" si="11"/>
        <v>3780</v>
      </c>
    </row>
    <row r="222" spans="1:8" ht="21" hidden="1" customHeight="1" x14ac:dyDescent="0.2">
      <c r="A222" s="119" t="s">
        <v>312</v>
      </c>
      <c r="B222" s="119" t="s">
        <v>310</v>
      </c>
      <c r="C222" s="119" t="s">
        <v>313</v>
      </c>
      <c r="D222" s="119">
        <v>5000</v>
      </c>
      <c r="E222" s="119" t="s">
        <v>31</v>
      </c>
      <c r="F222" s="119"/>
      <c r="H222" s="3">
        <f t="shared" si="11"/>
        <v>5400</v>
      </c>
    </row>
    <row r="223" spans="1:8" ht="21" hidden="1" customHeight="1" x14ac:dyDescent="0.2">
      <c r="A223" s="119" t="s">
        <v>314</v>
      </c>
      <c r="B223" s="119" t="s">
        <v>315</v>
      </c>
      <c r="C223" s="119" t="s">
        <v>316</v>
      </c>
      <c r="D223" s="119">
        <v>3500</v>
      </c>
      <c r="E223" s="119" t="s">
        <v>31</v>
      </c>
      <c r="F223" s="119"/>
      <c r="H223" s="3">
        <f t="shared" si="11"/>
        <v>3780</v>
      </c>
    </row>
    <row r="224" spans="1:8" ht="21" hidden="1" customHeight="1" x14ac:dyDescent="0.2">
      <c r="A224" s="119" t="s">
        <v>317</v>
      </c>
      <c r="B224" s="119" t="s">
        <v>318</v>
      </c>
      <c r="C224" s="119" t="s">
        <v>319</v>
      </c>
      <c r="D224" s="119">
        <v>5000</v>
      </c>
      <c r="E224" s="119" t="s">
        <v>31</v>
      </c>
      <c r="F224" s="119"/>
      <c r="H224" s="3">
        <f t="shared" si="11"/>
        <v>5400</v>
      </c>
    </row>
    <row r="225" spans="1:8" ht="21" hidden="1" customHeight="1" x14ac:dyDescent="0.2">
      <c r="A225" s="119" t="s">
        <v>320</v>
      </c>
      <c r="B225" s="119" t="s">
        <v>321</v>
      </c>
      <c r="C225" s="119" t="s">
        <v>322</v>
      </c>
      <c r="D225" s="119">
        <v>3500</v>
      </c>
      <c r="E225" s="119" t="s">
        <v>31</v>
      </c>
      <c r="F225" s="119"/>
      <c r="H225" s="3">
        <f t="shared" si="11"/>
        <v>3780</v>
      </c>
    </row>
    <row r="226" spans="1:8" ht="21" hidden="1" customHeight="1" x14ac:dyDescent="0.2">
      <c r="A226" s="119" t="s">
        <v>323</v>
      </c>
      <c r="B226" s="119" t="s">
        <v>321</v>
      </c>
      <c r="C226" s="119" t="s">
        <v>324</v>
      </c>
      <c r="D226" s="119">
        <v>5000</v>
      </c>
      <c r="E226" s="119" t="s">
        <v>31</v>
      </c>
      <c r="F226" s="119"/>
      <c r="H226" s="3">
        <f t="shared" si="11"/>
        <v>5400</v>
      </c>
    </row>
    <row r="227" spans="1:8" ht="21" hidden="1" customHeight="1" x14ac:dyDescent="0.2">
      <c r="A227" s="119" t="s">
        <v>325</v>
      </c>
      <c r="B227" s="119" t="s">
        <v>326</v>
      </c>
      <c r="C227" s="119" t="s">
        <v>327</v>
      </c>
      <c r="D227" s="119">
        <v>4000</v>
      </c>
      <c r="E227" s="119" t="s">
        <v>31</v>
      </c>
      <c r="F227" s="119"/>
      <c r="H227" s="3">
        <f t="shared" si="11"/>
        <v>4320</v>
      </c>
    </row>
    <row r="228" spans="1:8" ht="21" hidden="1" customHeight="1" x14ac:dyDescent="0.2">
      <c r="A228" s="119" t="s">
        <v>328</v>
      </c>
      <c r="B228" s="119" t="s">
        <v>329</v>
      </c>
      <c r="C228" s="119" t="s">
        <v>330</v>
      </c>
      <c r="D228" s="119">
        <v>6000</v>
      </c>
      <c r="E228" s="119" t="s">
        <v>31</v>
      </c>
      <c r="F228" s="119"/>
      <c r="H228" s="3">
        <f t="shared" si="11"/>
        <v>6480</v>
      </c>
    </row>
    <row r="229" spans="1:8" ht="21" hidden="1" customHeight="1" x14ac:dyDescent="0.2">
      <c r="A229" s="119" t="s">
        <v>331</v>
      </c>
      <c r="B229" s="119" t="s">
        <v>332</v>
      </c>
      <c r="C229" s="119" t="s">
        <v>333</v>
      </c>
      <c r="D229" s="119">
        <v>5000</v>
      </c>
      <c r="E229" s="119" t="s">
        <v>31</v>
      </c>
      <c r="F229" s="119"/>
      <c r="H229" s="3">
        <f t="shared" si="11"/>
        <v>5400</v>
      </c>
    </row>
    <row r="230" spans="1:8" ht="21" hidden="1" customHeight="1" x14ac:dyDescent="0.2">
      <c r="A230" s="119" t="s">
        <v>334</v>
      </c>
      <c r="B230" s="119" t="s">
        <v>335</v>
      </c>
      <c r="C230" s="119"/>
      <c r="D230" s="119">
        <v>3500</v>
      </c>
      <c r="E230" s="119" t="s">
        <v>31</v>
      </c>
      <c r="F230" s="119"/>
      <c r="H230" s="3">
        <f t="shared" si="11"/>
        <v>3780</v>
      </c>
    </row>
    <row r="231" spans="1:8" ht="21" hidden="1" customHeight="1" x14ac:dyDescent="0.2">
      <c r="A231" s="119" t="s">
        <v>336</v>
      </c>
      <c r="B231" s="119" t="s">
        <v>337</v>
      </c>
      <c r="C231" s="119" t="s">
        <v>338</v>
      </c>
      <c r="D231" s="119">
        <v>4000</v>
      </c>
      <c r="E231" s="119" t="s">
        <v>31</v>
      </c>
      <c r="F231" s="119"/>
      <c r="H231" s="3">
        <f t="shared" si="11"/>
        <v>4320</v>
      </c>
    </row>
    <row r="232" spans="1:8" ht="21" hidden="1" customHeight="1" x14ac:dyDescent="0.2">
      <c r="A232" s="119" t="s">
        <v>339</v>
      </c>
      <c r="B232" s="119" t="s">
        <v>340</v>
      </c>
      <c r="C232" s="119" t="s">
        <v>341</v>
      </c>
      <c r="D232" s="119">
        <v>5000</v>
      </c>
      <c r="E232" s="119" t="s">
        <v>31</v>
      </c>
      <c r="F232" s="119"/>
      <c r="H232" s="3">
        <f t="shared" si="11"/>
        <v>5400</v>
      </c>
    </row>
    <row r="233" spans="1:8" ht="21" hidden="1" customHeight="1" x14ac:dyDescent="0.2">
      <c r="A233" s="119" t="s">
        <v>342</v>
      </c>
      <c r="B233" s="119" t="s">
        <v>343</v>
      </c>
      <c r="C233" s="119" t="s">
        <v>344</v>
      </c>
      <c r="D233" s="119">
        <v>3000</v>
      </c>
      <c r="E233" s="119" t="s">
        <v>31</v>
      </c>
      <c r="F233" s="119"/>
      <c r="H233" s="3">
        <f t="shared" si="11"/>
        <v>3240</v>
      </c>
    </row>
    <row r="234" spans="1:8" ht="21" hidden="1" customHeight="1" x14ac:dyDescent="0.2">
      <c r="A234" s="119" t="s">
        <v>345</v>
      </c>
      <c r="B234" s="119" t="s">
        <v>343</v>
      </c>
      <c r="C234" s="119" t="s">
        <v>346</v>
      </c>
      <c r="D234" s="119">
        <v>5000</v>
      </c>
      <c r="E234" s="119" t="s">
        <v>31</v>
      </c>
      <c r="F234" s="119"/>
      <c r="H234" s="3">
        <f t="shared" si="11"/>
        <v>5400</v>
      </c>
    </row>
    <row r="235" spans="1:8" ht="21" hidden="1" customHeight="1" x14ac:dyDescent="0.2">
      <c r="A235" s="119" t="s">
        <v>347</v>
      </c>
      <c r="B235" s="119" t="s">
        <v>348</v>
      </c>
      <c r="C235" s="119"/>
      <c r="D235" s="119">
        <v>3500</v>
      </c>
      <c r="E235" s="119" t="s">
        <v>31</v>
      </c>
      <c r="F235" s="119"/>
      <c r="H235" s="3">
        <f t="shared" si="11"/>
        <v>3780</v>
      </c>
    </row>
    <row r="236" spans="1:8" ht="21" hidden="1" customHeight="1" x14ac:dyDescent="0.2">
      <c r="A236" s="119" t="s">
        <v>349</v>
      </c>
      <c r="B236" s="119" t="s">
        <v>350</v>
      </c>
      <c r="C236" s="119"/>
      <c r="D236" s="119">
        <v>4500</v>
      </c>
      <c r="E236" s="119" t="s">
        <v>31</v>
      </c>
      <c r="F236" s="119"/>
      <c r="H236" s="3">
        <f t="shared" si="11"/>
        <v>4860</v>
      </c>
    </row>
    <row r="237" spans="1:8" ht="21" hidden="1" customHeight="1" x14ac:dyDescent="0.2">
      <c r="A237" s="119" t="s">
        <v>351</v>
      </c>
      <c r="B237" s="119" t="s">
        <v>352</v>
      </c>
      <c r="C237" s="119"/>
      <c r="D237" s="119">
        <v>4500</v>
      </c>
      <c r="E237" s="119" t="s">
        <v>31</v>
      </c>
      <c r="F237" s="119"/>
      <c r="H237" s="3">
        <f t="shared" si="11"/>
        <v>4860</v>
      </c>
    </row>
    <row r="238" spans="1:8" ht="21" hidden="1" customHeight="1" x14ac:dyDescent="0.2">
      <c r="A238" s="119" t="s">
        <v>353</v>
      </c>
      <c r="B238" s="119" t="s">
        <v>354</v>
      </c>
      <c r="C238" s="119"/>
      <c r="D238" s="119">
        <v>5200</v>
      </c>
      <c r="E238" s="119" t="s">
        <v>31</v>
      </c>
      <c r="F238" s="119"/>
      <c r="H238" s="3">
        <f t="shared" si="11"/>
        <v>5616</v>
      </c>
    </row>
    <row r="239" spans="1:8" ht="21" hidden="1" customHeight="1" x14ac:dyDescent="0.2">
      <c r="A239" s="119" t="s">
        <v>355</v>
      </c>
      <c r="B239" s="119" t="s">
        <v>356</v>
      </c>
      <c r="C239" s="119" t="s">
        <v>357</v>
      </c>
      <c r="D239" s="119">
        <v>4000</v>
      </c>
      <c r="E239" s="119" t="s">
        <v>31</v>
      </c>
      <c r="F239" s="119"/>
      <c r="H239" s="3">
        <f t="shared" ref="H239:H302" si="12">+D239*E239+D239</f>
        <v>4320</v>
      </c>
    </row>
    <row r="240" spans="1:8" ht="21" hidden="1" customHeight="1" x14ac:dyDescent="0.2">
      <c r="A240" s="119" t="s">
        <v>358</v>
      </c>
      <c r="B240" s="119" t="s">
        <v>356</v>
      </c>
      <c r="C240" s="119" t="s">
        <v>359</v>
      </c>
      <c r="D240" s="119">
        <v>5000</v>
      </c>
      <c r="E240" s="119" t="s">
        <v>31</v>
      </c>
      <c r="F240" s="119"/>
      <c r="H240" s="3">
        <f t="shared" si="12"/>
        <v>5400</v>
      </c>
    </row>
    <row r="241" spans="1:8" ht="21" hidden="1" customHeight="1" x14ac:dyDescent="0.2">
      <c r="A241" s="119" t="s">
        <v>360</v>
      </c>
      <c r="B241" s="119" t="s">
        <v>356</v>
      </c>
      <c r="C241" s="119" t="s">
        <v>361</v>
      </c>
      <c r="D241" s="119">
        <v>7000</v>
      </c>
      <c r="E241" s="119" t="s">
        <v>31</v>
      </c>
      <c r="F241" s="119"/>
      <c r="H241" s="3">
        <f t="shared" si="12"/>
        <v>7560</v>
      </c>
    </row>
    <row r="242" spans="1:8" ht="21" hidden="1" customHeight="1" x14ac:dyDescent="0.2">
      <c r="A242" s="119" t="s">
        <v>362</v>
      </c>
      <c r="B242" s="119" t="s">
        <v>363</v>
      </c>
      <c r="C242" s="119" t="s">
        <v>364</v>
      </c>
      <c r="D242" s="119">
        <v>15000</v>
      </c>
      <c r="E242" s="119" t="s">
        <v>31</v>
      </c>
      <c r="F242" s="119"/>
      <c r="H242" s="3">
        <f t="shared" si="12"/>
        <v>16200</v>
      </c>
    </row>
    <row r="243" spans="1:8" ht="21" hidden="1" customHeight="1" x14ac:dyDescent="0.2">
      <c r="A243" s="119" t="s">
        <v>365</v>
      </c>
      <c r="B243" s="119" t="s">
        <v>366</v>
      </c>
      <c r="C243" s="119" t="s">
        <v>367</v>
      </c>
      <c r="D243" s="119">
        <v>5000</v>
      </c>
      <c r="E243" s="119" t="s">
        <v>31</v>
      </c>
      <c r="F243" s="119"/>
      <c r="H243" s="3">
        <f t="shared" si="12"/>
        <v>5400</v>
      </c>
    </row>
    <row r="244" spans="1:8" ht="21" hidden="1" customHeight="1" x14ac:dyDescent="0.2">
      <c r="A244" s="119" t="s">
        <v>368</v>
      </c>
      <c r="B244" s="119" t="s">
        <v>366</v>
      </c>
      <c r="C244" s="119" t="s">
        <v>369</v>
      </c>
      <c r="D244" s="119">
        <v>10000</v>
      </c>
      <c r="E244" s="119" t="s">
        <v>31</v>
      </c>
      <c r="F244" s="119"/>
      <c r="H244" s="3">
        <f t="shared" si="12"/>
        <v>10800</v>
      </c>
    </row>
    <row r="245" spans="1:8" ht="21" hidden="1" customHeight="1" x14ac:dyDescent="0.2">
      <c r="A245" s="119" t="s">
        <v>370</v>
      </c>
      <c r="B245" s="119" t="s">
        <v>371</v>
      </c>
      <c r="C245" s="119" t="s">
        <v>372</v>
      </c>
      <c r="D245" s="119">
        <v>8000</v>
      </c>
      <c r="E245" s="119" t="s">
        <v>31</v>
      </c>
      <c r="F245" s="119"/>
      <c r="H245" s="3">
        <f t="shared" si="12"/>
        <v>8640</v>
      </c>
    </row>
    <row r="246" spans="1:8" ht="21" hidden="1" customHeight="1" x14ac:dyDescent="0.2">
      <c r="A246" s="119" t="s">
        <v>373</v>
      </c>
      <c r="B246" s="119" t="s">
        <v>371</v>
      </c>
      <c r="C246" s="119" t="s">
        <v>374</v>
      </c>
      <c r="D246" s="119">
        <v>10000</v>
      </c>
      <c r="E246" s="119" t="s">
        <v>31</v>
      </c>
      <c r="F246" s="119"/>
      <c r="H246" s="3">
        <f t="shared" si="12"/>
        <v>10800</v>
      </c>
    </row>
    <row r="247" spans="1:8" ht="21" hidden="1" customHeight="1" x14ac:dyDescent="0.2">
      <c r="A247" s="119" t="s">
        <v>375</v>
      </c>
      <c r="B247" s="119" t="s">
        <v>376</v>
      </c>
      <c r="C247" s="119" t="s">
        <v>377</v>
      </c>
      <c r="D247" s="119">
        <v>6000</v>
      </c>
      <c r="E247" s="119" t="s">
        <v>31</v>
      </c>
      <c r="F247" s="119"/>
      <c r="H247" s="3">
        <f t="shared" si="12"/>
        <v>6480</v>
      </c>
    </row>
    <row r="248" spans="1:8" ht="21" hidden="1" customHeight="1" x14ac:dyDescent="0.2">
      <c r="A248" s="119" t="s">
        <v>378</v>
      </c>
      <c r="B248" s="119" t="s">
        <v>376</v>
      </c>
      <c r="C248" s="119" t="s">
        <v>379</v>
      </c>
      <c r="D248" s="119">
        <v>10000</v>
      </c>
      <c r="E248" s="119" t="s">
        <v>31</v>
      </c>
      <c r="F248" s="119"/>
      <c r="H248" s="3">
        <f t="shared" si="12"/>
        <v>10800</v>
      </c>
    </row>
    <row r="249" spans="1:8" ht="21" hidden="1" customHeight="1" x14ac:dyDescent="0.2">
      <c r="A249" s="119" t="s">
        <v>380</v>
      </c>
      <c r="B249" s="119" t="s">
        <v>381</v>
      </c>
      <c r="C249" s="119" t="s">
        <v>382</v>
      </c>
      <c r="D249" s="119">
        <v>4000</v>
      </c>
      <c r="E249" s="119" t="s">
        <v>31</v>
      </c>
      <c r="F249" s="119"/>
      <c r="H249" s="3">
        <f t="shared" si="12"/>
        <v>4320</v>
      </c>
    </row>
    <row r="250" spans="1:8" ht="21" hidden="1" customHeight="1" x14ac:dyDescent="0.2">
      <c r="A250" s="119" t="s">
        <v>383</v>
      </c>
      <c r="B250" s="119" t="s">
        <v>384</v>
      </c>
      <c r="C250" s="119" t="s">
        <v>385</v>
      </c>
      <c r="D250" s="119">
        <v>5500</v>
      </c>
      <c r="E250" s="119" t="s">
        <v>31</v>
      </c>
      <c r="F250" s="119"/>
      <c r="H250" s="3">
        <f t="shared" si="12"/>
        <v>5940</v>
      </c>
    </row>
    <row r="251" spans="1:8" ht="21" hidden="1" customHeight="1" x14ac:dyDescent="0.2">
      <c r="A251" s="119" t="s">
        <v>386</v>
      </c>
      <c r="B251" s="119" t="s">
        <v>387</v>
      </c>
      <c r="C251" s="119" t="s">
        <v>388</v>
      </c>
      <c r="D251" s="119">
        <v>4000</v>
      </c>
      <c r="E251" s="119" t="s">
        <v>31</v>
      </c>
      <c r="F251" s="119"/>
      <c r="H251" s="3">
        <f t="shared" si="12"/>
        <v>4320</v>
      </c>
    </row>
    <row r="252" spans="1:8" ht="21" hidden="1" customHeight="1" x14ac:dyDescent="0.2">
      <c r="A252" s="119" t="s">
        <v>389</v>
      </c>
      <c r="B252" s="119" t="s">
        <v>390</v>
      </c>
      <c r="C252" s="119" t="s">
        <v>391</v>
      </c>
      <c r="D252" s="119">
        <v>5000</v>
      </c>
      <c r="E252" s="119" t="s">
        <v>31</v>
      </c>
      <c r="F252" s="119"/>
      <c r="H252" s="3">
        <f t="shared" si="12"/>
        <v>5400</v>
      </c>
    </row>
    <row r="253" spans="1:8" ht="21" hidden="1" customHeight="1" x14ac:dyDescent="0.2">
      <c r="A253" s="119" t="s">
        <v>392</v>
      </c>
      <c r="B253" s="119" t="s">
        <v>393</v>
      </c>
      <c r="C253" s="119" t="s">
        <v>394</v>
      </c>
      <c r="D253" s="119">
        <v>4000</v>
      </c>
      <c r="E253" s="119" t="s">
        <v>31</v>
      </c>
      <c r="F253" s="119"/>
      <c r="H253" s="3">
        <f t="shared" si="12"/>
        <v>4320</v>
      </c>
    </row>
    <row r="254" spans="1:8" ht="21" hidden="1" customHeight="1" x14ac:dyDescent="0.2">
      <c r="A254" s="119" t="s">
        <v>395</v>
      </c>
      <c r="B254" s="119" t="s">
        <v>396</v>
      </c>
      <c r="C254" s="119" t="s">
        <v>397</v>
      </c>
      <c r="D254" s="119">
        <v>5000</v>
      </c>
      <c r="E254" s="119" t="s">
        <v>31</v>
      </c>
      <c r="F254" s="119"/>
      <c r="H254" s="3">
        <f t="shared" si="12"/>
        <v>5400</v>
      </c>
    </row>
    <row r="255" spans="1:8" ht="21" hidden="1" customHeight="1" x14ac:dyDescent="0.2">
      <c r="A255" s="119" t="s">
        <v>398</v>
      </c>
      <c r="B255" s="119" t="s">
        <v>399</v>
      </c>
      <c r="C255" s="119" t="s">
        <v>400</v>
      </c>
      <c r="D255" s="119">
        <v>5000</v>
      </c>
      <c r="E255" s="119" t="s">
        <v>31</v>
      </c>
      <c r="F255" s="119"/>
      <c r="H255" s="3">
        <f t="shared" si="12"/>
        <v>5400</v>
      </c>
    </row>
    <row r="256" spans="1:8" ht="21" hidden="1" customHeight="1" x14ac:dyDescent="0.2">
      <c r="A256" s="119" t="s">
        <v>401</v>
      </c>
      <c r="B256" s="119" t="s">
        <v>402</v>
      </c>
      <c r="C256" s="119" t="s">
        <v>403</v>
      </c>
      <c r="D256" s="119">
        <v>4000</v>
      </c>
      <c r="E256" s="119" t="s">
        <v>31</v>
      </c>
      <c r="F256" s="119"/>
      <c r="H256" s="3">
        <f t="shared" si="12"/>
        <v>4320</v>
      </c>
    </row>
    <row r="257" spans="1:8" ht="21" hidden="1" customHeight="1" x14ac:dyDescent="0.2">
      <c r="A257" s="119" t="s">
        <v>404</v>
      </c>
      <c r="B257" s="119" t="s">
        <v>405</v>
      </c>
      <c r="C257" s="119" t="s">
        <v>406</v>
      </c>
      <c r="D257" s="119">
        <v>5000</v>
      </c>
      <c r="E257" s="119" t="s">
        <v>31</v>
      </c>
      <c r="F257" s="119"/>
      <c r="H257" s="3">
        <f t="shared" si="12"/>
        <v>5400</v>
      </c>
    </row>
    <row r="258" spans="1:8" ht="21" hidden="1" customHeight="1" x14ac:dyDescent="0.2">
      <c r="A258" s="119" t="s">
        <v>407</v>
      </c>
      <c r="B258" s="119" t="s">
        <v>408</v>
      </c>
      <c r="C258" s="119" t="s">
        <v>409</v>
      </c>
      <c r="D258" s="119">
        <v>5000</v>
      </c>
      <c r="E258" s="119" t="s">
        <v>31</v>
      </c>
      <c r="F258" s="119"/>
      <c r="H258" s="3">
        <f t="shared" si="12"/>
        <v>5400</v>
      </c>
    </row>
    <row r="259" spans="1:8" ht="21" hidden="1" customHeight="1" x14ac:dyDescent="0.2">
      <c r="A259" s="119" t="s">
        <v>410</v>
      </c>
      <c r="B259" s="119" t="s">
        <v>411</v>
      </c>
      <c r="C259" s="119"/>
      <c r="D259" s="119">
        <v>3500</v>
      </c>
      <c r="E259" s="119" t="s">
        <v>31</v>
      </c>
      <c r="F259" s="119"/>
      <c r="H259" s="3">
        <f t="shared" si="12"/>
        <v>3780</v>
      </c>
    </row>
    <row r="260" spans="1:8" ht="21" hidden="1" customHeight="1" x14ac:dyDescent="0.2">
      <c r="A260" s="119" t="s">
        <v>412</v>
      </c>
      <c r="B260" s="119" t="s">
        <v>413</v>
      </c>
      <c r="C260" s="119"/>
      <c r="D260" s="119">
        <v>3900</v>
      </c>
      <c r="E260" s="119" t="s">
        <v>31</v>
      </c>
      <c r="F260" s="119"/>
      <c r="H260" s="3">
        <f t="shared" si="12"/>
        <v>4212</v>
      </c>
    </row>
    <row r="261" spans="1:8" ht="21" hidden="1" customHeight="1" x14ac:dyDescent="0.2">
      <c r="A261" s="119" t="s">
        <v>414</v>
      </c>
      <c r="B261" s="119" t="s">
        <v>415</v>
      </c>
      <c r="C261" s="119" t="s">
        <v>416</v>
      </c>
      <c r="D261" s="119">
        <v>3500</v>
      </c>
      <c r="E261" s="119" t="s">
        <v>31</v>
      </c>
      <c r="F261" s="119"/>
      <c r="H261" s="3">
        <f t="shared" si="12"/>
        <v>3780</v>
      </c>
    </row>
    <row r="262" spans="1:8" ht="21" hidden="1" customHeight="1" x14ac:dyDescent="0.2">
      <c r="A262" s="119" t="s">
        <v>417</v>
      </c>
      <c r="B262" s="119" t="s">
        <v>418</v>
      </c>
      <c r="C262" s="119" t="s">
        <v>419</v>
      </c>
      <c r="D262" s="119">
        <v>10000</v>
      </c>
      <c r="E262" s="119" t="s">
        <v>31</v>
      </c>
      <c r="F262" s="119"/>
      <c r="H262" s="3">
        <f t="shared" si="12"/>
        <v>10800</v>
      </c>
    </row>
    <row r="263" spans="1:8" ht="21" hidden="1" customHeight="1" x14ac:dyDescent="0.2">
      <c r="A263" s="119" t="s">
        <v>420</v>
      </c>
      <c r="B263" s="119" t="s">
        <v>421</v>
      </c>
      <c r="C263" s="119" t="s">
        <v>422</v>
      </c>
      <c r="D263" s="119">
        <v>3500</v>
      </c>
      <c r="E263" s="119" t="s">
        <v>31</v>
      </c>
      <c r="F263" s="119"/>
      <c r="H263" s="3">
        <f t="shared" si="12"/>
        <v>3780</v>
      </c>
    </row>
    <row r="264" spans="1:8" ht="21" hidden="1" customHeight="1" x14ac:dyDescent="0.2">
      <c r="A264" s="119" t="s">
        <v>423</v>
      </c>
      <c r="B264" s="119" t="s">
        <v>424</v>
      </c>
      <c r="C264" s="119" t="s">
        <v>425</v>
      </c>
      <c r="D264" s="119">
        <v>5000</v>
      </c>
      <c r="E264" s="119" t="s">
        <v>31</v>
      </c>
      <c r="F264" s="119"/>
      <c r="H264" s="3">
        <f t="shared" si="12"/>
        <v>5400</v>
      </c>
    </row>
    <row r="265" spans="1:8" ht="21" hidden="1" customHeight="1" x14ac:dyDescent="0.2">
      <c r="A265" s="119" t="s">
        <v>426</v>
      </c>
      <c r="B265" s="119" t="s">
        <v>427</v>
      </c>
      <c r="C265" s="119" t="s">
        <v>428</v>
      </c>
      <c r="D265" s="119">
        <v>3500</v>
      </c>
      <c r="E265" s="119" t="s">
        <v>31</v>
      </c>
      <c r="F265" s="119"/>
      <c r="H265" s="3">
        <f t="shared" si="12"/>
        <v>3780</v>
      </c>
    </row>
    <row r="266" spans="1:8" ht="21" hidden="1" customHeight="1" x14ac:dyDescent="0.2">
      <c r="A266" s="119" t="s">
        <v>429</v>
      </c>
      <c r="B266" s="119" t="s">
        <v>430</v>
      </c>
      <c r="C266" s="119" t="s">
        <v>431</v>
      </c>
      <c r="D266" s="119">
        <v>4000</v>
      </c>
      <c r="E266" s="119" t="s">
        <v>31</v>
      </c>
      <c r="F266" s="119"/>
      <c r="H266" s="3">
        <f t="shared" si="12"/>
        <v>4320</v>
      </c>
    </row>
    <row r="267" spans="1:8" ht="21" hidden="1" customHeight="1" x14ac:dyDescent="0.2">
      <c r="A267" s="119" t="s">
        <v>432</v>
      </c>
      <c r="B267" s="119" t="s">
        <v>433</v>
      </c>
      <c r="C267" s="119" t="s">
        <v>434</v>
      </c>
      <c r="D267" s="119">
        <v>5000</v>
      </c>
      <c r="E267" s="119" t="s">
        <v>31</v>
      </c>
      <c r="F267" s="119"/>
      <c r="H267" s="3">
        <f t="shared" si="12"/>
        <v>5400</v>
      </c>
    </row>
    <row r="268" spans="1:8" ht="21" hidden="1" customHeight="1" x14ac:dyDescent="0.2">
      <c r="A268" s="119" t="s">
        <v>435</v>
      </c>
      <c r="B268" s="119" t="s">
        <v>433</v>
      </c>
      <c r="C268" s="119" t="s">
        <v>436</v>
      </c>
      <c r="D268" s="119">
        <v>8000</v>
      </c>
      <c r="E268" s="119" t="s">
        <v>31</v>
      </c>
      <c r="F268" s="119"/>
      <c r="H268" s="3">
        <f t="shared" si="12"/>
        <v>8640</v>
      </c>
    </row>
    <row r="269" spans="1:8" ht="21" hidden="1" customHeight="1" x14ac:dyDescent="0.2">
      <c r="A269" s="119" t="s">
        <v>437</v>
      </c>
      <c r="B269" s="119" t="s">
        <v>433</v>
      </c>
      <c r="C269" s="119" t="s">
        <v>438</v>
      </c>
      <c r="D269" s="119">
        <v>10000</v>
      </c>
      <c r="E269" s="119" t="s">
        <v>31</v>
      </c>
      <c r="F269" s="119"/>
      <c r="H269" s="3">
        <f t="shared" si="12"/>
        <v>10800</v>
      </c>
    </row>
    <row r="270" spans="1:8" ht="21" hidden="1" customHeight="1" x14ac:dyDescent="0.2">
      <c r="A270" s="119" t="s">
        <v>439</v>
      </c>
      <c r="B270" s="119" t="s">
        <v>440</v>
      </c>
      <c r="C270" s="119"/>
      <c r="D270" s="119">
        <v>3000</v>
      </c>
      <c r="E270" s="119" t="s">
        <v>31</v>
      </c>
      <c r="F270" s="119"/>
      <c r="H270" s="3">
        <f t="shared" si="12"/>
        <v>3240</v>
      </c>
    </row>
    <row r="271" spans="1:8" ht="21" hidden="1" customHeight="1" x14ac:dyDescent="0.2">
      <c r="A271" s="119" t="s">
        <v>441</v>
      </c>
      <c r="B271" s="119" t="s">
        <v>442</v>
      </c>
      <c r="C271" s="119"/>
      <c r="D271" s="119">
        <v>3130</v>
      </c>
      <c r="E271" s="119" t="s">
        <v>31</v>
      </c>
      <c r="F271" s="119"/>
      <c r="H271" s="3">
        <f t="shared" si="12"/>
        <v>3380.4</v>
      </c>
    </row>
    <row r="272" spans="1:8" ht="21" hidden="1" customHeight="1" x14ac:dyDescent="0.2">
      <c r="A272" s="119" t="s">
        <v>443</v>
      </c>
      <c r="B272" s="119" t="s">
        <v>444</v>
      </c>
      <c r="C272" s="119"/>
      <c r="D272" s="119">
        <v>4250</v>
      </c>
      <c r="E272" s="119" t="s">
        <v>31</v>
      </c>
      <c r="F272" s="119"/>
      <c r="H272" s="3">
        <f t="shared" si="12"/>
        <v>4590</v>
      </c>
    </row>
    <row r="273" spans="1:8" ht="21" hidden="1" customHeight="1" x14ac:dyDescent="0.2">
      <c r="A273" s="119" t="s">
        <v>445</v>
      </c>
      <c r="B273" s="119" t="s">
        <v>446</v>
      </c>
      <c r="C273" s="119"/>
      <c r="D273" s="119">
        <v>6250</v>
      </c>
      <c r="E273" s="119" t="s">
        <v>31</v>
      </c>
      <c r="F273" s="119"/>
      <c r="H273" s="3">
        <f t="shared" si="12"/>
        <v>6750</v>
      </c>
    </row>
    <row r="274" spans="1:8" ht="21" hidden="1" customHeight="1" x14ac:dyDescent="0.2">
      <c r="A274" s="119" t="s">
        <v>447</v>
      </c>
      <c r="B274" s="119" t="s">
        <v>448</v>
      </c>
      <c r="C274" s="119"/>
      <c r="D274" s="119">
        <v>9250</v>
      </c>
      <c r="E274" s="119" t="s">
        <v>31</v>
      </c>
      <c r="F274" s="119"/>
      <c r="H274" s="3">
        <f t="shared" si="12"/>
        <v>9990</v>
      </c>
    </row>
    <row r="275" spans="1:8" ht="21" hidden="1" customHeight="1" x14ac:dyDescent="0.2">
      <c r="A275" s="119" t="s">
        <v>449</v>
      </c>
      <c r="B275" s="119" t="s">
        <v>450</v>
      </c>
      <c r="C275" s="119" t="s">
        <v>451</v>
      </c>
      <c r="D275" s="119">
        <v>3700</v>
      </c>
      <c r="E275" s="119" t="s">
        <v>31</v>
      </c>
      <c r="F275" s="119"/>
      <c r="H275" s="3">
        <f t="shared" si="12"/>
        <v>3996</v>
      </c>
    </row>
    <row r="276" spans="1:8" ht="21" hidden="1" customHeight="1" x14ac:dyDescent="0.2">
      <c r="A276" s="119" t="s">
        <v>452</v>
      </c>
      <c r="B276" s="119" t="s">
        <v>453</v>
      </c>
      <c r="C276" s="119" t="s">
        <v>454</v>
      </c>
      <c r="D276" s="119">
        <v>5000</v>
      </c>
      <c r="E276" s="119" t="s">
        <v>31</v>
      </c>
      <c r="F276" s="119">
        <v>4860</v>
      </c>
      <c r="H276" s="3">
        <f t="shared" si="12"/>
        <v>5400</v>
      </c>
    </row>
    <row r="277" spans="1:8" ht="21" hidden="1" customHeight="1" x14ac:dyDescent="0.2">
      <c r="A277" s="119" t="s">
        <v>455</v>
      </c>
      <c r="B277" s="119" t="s">
        <v>456</v>
      </c>
      <c r="C277" s="119" t="s">
        <v>457</v>
      </c>
      <c r="D277" s="119">
        <v>3000</v>
      </c>
      <c r="E277" s="119" t="s">
        <v>31</v>
      </c>
      <c r="F277" s="119"/>
      <c r="H277" s="3">
        <f t="shared" si="12"/>
        <v>3240</v>
      </c>
    </row>
    <row r="278" spans="1:8" ht="21" hidden="1" customHeight="1" x14ac:dyDescent="0.2">
      <c r="A278" s="119" t="s">
        <v>458</v>
      </c>
      <c r="B278" s="119" t="s">
        <v>456</v>
      </c>
      <c r="C278" s="119" t="s">
        <v>459</v>
      </c>
      <c r="D278" s="119">
        <v>4000</v>
      </c>
      <c r="E278" s="119" t="s">
        <v>31</v>
      </c>
      <c r="F278" s="119">
        <v>3888</v>
      </c>
      <c r="H278" s="3">
        <f t="shared" si="12"/>
        <v>4320</v>
      </c>
    </row>
    <row r="279" spans="1:8" ht="21" hidden="1" customHeight="1" x14ac:dyDescent="0.2">
      <c r="A279" s="119" t="s">
        <v>460</v>
      </c>
      <c r="B279" s="119" t="s">
        <v>456</v>
      </c>
      <c r="C279" s="119" t="s">
        <v>461</v>
      </c>
      <c r="D279" s="119">
        <v>5000</v>
      </c>
      <c r="E279" s="119" t="s">
        <v>31</v>
      </c>
      <c r="F279" s="119">
        <v>4860</v>
      </c>
      <c r="H279" s="3">
        <f t="shared" si="12"/>
        <v>5400</v>
      </c>
    </row>
    <row r="280" spans="1:8" ht="21" hidden="1" customHeight="1" x14ac:dyDescent="0.2">
      <c r="A280" s="119" t="s">
        <v>462</v>
      </c>
      <c r="B280" s="119" t="s">
        <v>463</v>
      </c>
      <c r="C280" s="119" t="s">
        <v>464</v>
      </c>
      <c r="D280" s="119">
        <v>3000</v>
      </c>
      <c r="E280" s="119" t="s">
        <v>31</v>
      </c>
      <c r="F280" s="119"/>
      <c r="H280" s="3">
        <f t="shared" si="12"/>
        <v>3240</v>
      </c>
    </row>
    <row r="281" spans="1:8" ht="21" hidden="1" customHeight="1" x14ac:dyDescent="0.2">
      <c r="A281" s="119" t="s">
        <v>465</v>
      </c>
      <c r="B281" s="119" t="s">
        <v>463</v>
      </c>
      <c r="C281" s="119" t="s">
        <v>466</v>
      </c>
      <c r="D281" s="119">
        <v>4000</v>
      </c>
      <c r="E281" s="119" t="s">
        <v>31</v>
      </c>
      <c r="F281" s="119"/>
      <c r="H281" s="3">
        <f t="shared" si="12"/>
        <v>4320</v>
      </c>
    </row>
    <row r="282" spans="1:8" ht="21" hidden="1" customHeight="1" x14ac:dyDescent="0.2">
      <c r="A282" s="119" t="s">
        <v>467</v>
      </c>
      <c r="B282" s="119" t="s">
        <v>463</v>
      </c>
      <c r="C282" s="119" t="s">
        <v>468</v>
      </c>
      <c r="D282" s="119">
        <v>5000</v>
      </c>
      <c r="E282" s="119" t="s">
        <v>31</v>
      </c>
      <c r="F282" s="119"/>
      <c r="H282" s="3">
        <f t="shared" si="12"/>
        <v>5400</v>
      </c>
    </row>
    <row r="283" spans="1:8" ht="21" hidden="1" customHeight="1" x14ac:dyDescent="0.2">
      <c r="A283" s="119" t="s">
        <v>469</v>
      </c>
      <c r="B283" s="119" t="s">
        <v>470</v>
      </c>
      <c r="C283" s="119" t="s">
        <v>471</v>
      </c>
      <c r="D283" s="119">
        <v>3000</v>
      </c>
      <c r="E283" s="119" t="s">
        <v>31</v>
      </c>
      <c r="F283" s="119"/>
      <c r="H283" s="3">
        <f t="shared" si="12"/>
        <v>3240</v>
      </c>
    </row>
    <row r="284" spans="1:8" ht="21" hidden="1" customHeight="1" x14ac:dyDescent="0.2">
      <c r="A284" s="119" t="s">
        <v>472</v>
      </c>
      <c r="B284" s="119" t="s">
        <v>470</v>
      </c>
      <c r="C284" s="119" t="s">
        <v>473</v>
      </c>
      <c r="D284" s="119">
        <v>4000</v>
      </c>
      <c r="E284" s="119" t="s">
        <v>31</v>
      </c>
      <c r="F284" s="119"/>
      <c r="H284" s="3">
        <f t="shared" si="12"/>
        <v>4320</v>
      </c>
    </row>
    <row r="285" spans="1:8" ht="21" hidden="1" customHeight="1" x14ac:dyDescent="0.2">
      <c r="A285" s="119" t="s">
        <v>474</v>
      </c>
      <c r="B285" s="119" t="s">
        <v>470</v>
      </c>
      <c r="C285" s="119" t="s">
        <v>475</v>
      </c>
      <c r="D285" s="119">
        <v>5000</v>
      </c>
      <c r="E285" s="119" t="s">
        <v>31</v>
      </c>
      <c r="F285" s="119"/>
      <c r="H285" s="3">
        <f t="shared" si="12"/>
        <v>5400</v>
      </c>
    </row>
    <row r="286" spans="1:8" ht="21" hidden="1" customHeight="1" x14ac:dyDescent="0.2">
      <c r="A286" s="119" t="s">
        <v>476</v>
      </c>
      <c r="B286" s="119" t="s">
        <v>477</v>
      </c>
      <c r="C286" s="119" t="s">
        <v>478</v>
      </c>
      <c r="D286" s="119">
        <v>3000</v>
      </c>
      <c r="E286" s="119" t="s">
        <v>31</v>
      </c>
      <c r="F286" s="119"/>
      <c r="H286" s="3">
        <f t="shared" si="12"/>
        <v>3240</v>
      </c>
    </row>
    <row r="287" spans="1:8" ht="21" hidden="1" customHeight="1" x14ac:dyDescent="0.2">
      <c r="A287" s="119" t="s">
        <v>479</v>
      </c>
      <c r="B287" s="119" t="s">
        <v>480</v>
      </c>
      <c r="C287" s="119" t="s">
        <v>481</v>
      </c>
      <c r="D287" s="119">
        <v>4000</v>
      </c>
      <c r="E287" s="119" t="s">
        <v>31</v>
      </c>
      <c r="F287" s="119"/>
      <c r="H287" s="3">
        <f t="shared" si="12"/>
        <v>4320</v>
      </c>
    </row>
    <row r="288" spans="1:8" ht="21" hidden="1" customHeight="1" x14ac:dyDescent="0.2">
      <c r="A288" s="119" t="s">
        <v>482</v>
      </c>
      <c r="B288" s="119" t="s">
        <v>480</v>
      </c>
      <c r="C288" s="119" t="s">
        <v>483</v>
      </c>
      <c r="D288" s="119">
        <v>5000</v>
      </c>
      <c r="E288" s="119" t="s">
        <v>31</v>
      </c>
      <c r="F288" s="119"/>
      <c r="H288" s="3">
        <f t="shared" si="12"/>
        <v>5400</v>
      </c>
    </row>
    <row r="289" spans="1:8" ht="21" hidden="1" customHeight="1" x14ac:dyDescent="0.2">
      <c r="A289" s="119" t="s">
        <v>484</v>
      </c>
      <c r="B289" s="119" t="s">
        <v>485</v>
      </c>
      <c r="C289" s="119" t="s">
        <v>486</v>
      </c>
      <c r="D289" s="119">
        <v>4000</v>
      </c>
      <c r="E289" s="119" t="s">
        <v>31</v>
      </c>
      <c r="F289" s="119"/>
      <c r="H289" s="3">
        <f t="shared" si="12"/>
        <v>4320</v>
      </c>
    </row>
    <row r="290" spans="1:8" ht="21" hidden="1" customHeight="1" x14ac:dyDescent="0.2">
      <c r="A290" s="119" t="s">
        <v>487</v>
      </c>
      <c r="B290" s="119" t="s">
        <v>488</v>
      </c>
      <c r="C290" s="119" t="s">
        <v>489</v>
      </c>
      <c r="D290" s="119">
        <v>5000</v>
      </c>
      <c r="E290" s="119" t="s">
        <v>31</v>
      </c>
      <c r="F290" s="119"/>
      <c r="H290" s="3">
        <f t="shared" si="12"/>
        <v>5400</v>
      </c>
    </row>
    <row r="291" spans="1:8" ht="21" hidden="1" customHeight="1" x14ac:dyDescent="0.2">
      <c r="A291" s="119" t="s">
        <v>490</v>
      </c>
      <c r="B291" s="119" t="s">
        <v>491</v>
      </c>
      <c r="C291" s="119" t="s">
        <v>492</v>
      </c>
      <c r="D291" s="119">
        <v>5000</v>
      </c>
      <c r="E291" s="119" t="s">
        <v>31</v>
      </c>
      <c r="F291" s="119"/>
      <c r="H291" s="3">
        <f t="shared" si="12"/>
        <v>5400</v>
      </c>
    </row>
    <row r="292" spans="1:8" ht="21" hidden="1" customHeight="1" x14ac:dyDescent="0.2">
      <c r="A292" s="119" t="s">
        <v>493</v>
      </c>
      <c r="B292" s="119" t="s">
        <v>491</v>
      </c>
      <c r="C292" s="119" t="s">
        <v>494</v>
      </c>
      <c r="D292" s="119">
        <v>7000</v>
      </c>
      <c r="E292" s="119" t="s">
        <v>31</v>
      </c>
      <c r="F292" s="119"/>
      <c r="H292" s="3">
        <f t="shared" si="12"/>
        <v>7560</v>
      </c>
    </row>
    <row r="293" spans="1:8" ht="21" hidden="1" customHeight="1" x14ac:dyDescent="0.2">
      <c r="A293" s="119" t="s">
        <v>495</v>
      </c>
      <c r="B293" s="119" t="s">
        <v>496</v>
      </c>
      <c r="C293" s="119" t="s">
        <v>497</v>
      </c>
      <c r="D293" s="119">
        <v>3000</v>
      </c>
      <c r="E293" s="119" t="s">
        <v>31</v>
      </c>
      <c r="F293" s="119"/>
      <c r="H293" s="3">
        <f t="shared" si="12"/>
        <v>3240</v>
      </c>
    </row>
    <row r="294" spans="1:8" ht="21" hidden="1" customHeight="1" x14ac:dyDescent="0.2">
      <c r="A294" s="119" t="s">
        <v>498</v>
      </c>
      <c r="B294" s="119" t="s">
        <v>499</v>
      </c>
      <c r="C294" s="119" t="s">
        <v>500</v>
      </c>
      <c r="D294" s="119">
        <v>4000</v>
      </c>
      <c r="E294" s="119" t="s">
        <v>31</v>
      </c>
      <c r="F294" s="119">
        <v>3888</v>
      </c>
      <c r="H294" s="3">
        <f t="shared" si="12"/>
        <v>4320</v>
      </c>
    </row>
    <row r="295" spans="1:8" ht="21" hidden="1" customHeight="1" x14ac:dyDescent="0.2">
      <c r="A295" s="119" t="s">
        <v>501</v>
      </c>
      <c r="B295" s="119" t="s">
        <v>499</v>
      </c>
      <c r="C295" s="119" t="s">
        <v>502</v>
      </c>
      <c r="D295" s="119">
        <v>4000</v>
      </c>
      <c r="E295" s="119" t="s">
        <v>31</v>
      </c>
      <c r="F295" s="119">
        <v>3888</v>
      </c>
      <c r="H295" s="3">
        <f t="shared" si="12"/>
        <v>4320</v>
      </c>
    </row>
    <row r="296" spans="1:8" ht="21" hidden="1" customHeight="1" x14ac:dyDescent="0.2">
      <c r="A296" s="119" t="s">
        <v>503</v>
      </c>
      <c r="B296" s="119" t="s">
        <v>499</v>
      </c>
      <c r="C296" s="119" t="s">
        <v>504</v>
      </c>
      <c r="D296" s="119">
        <v>3000</v>
      </c>
      <c r="E296" s="119" t="s">
        <v>31</v>
      </c>
      <c r="F296" s="119"/>
      <c r="H296" s="3">
        <f t="shared" si="12"/>
        <v>3240</v>
      </c>
    </row>
    <row r="297" spans="1:8" ht="21" hidden="1" customHeight="1" x14ac:dyDescent="0.2">
      <c r="A297" s="119" t="s">
        <v>505</v>
      </c>
      <c r="B297" s="119" t="s">
        <v>499</v>
      </c>
      <c r="C297" s="119" t="s">
        <v>506</v>
      </c>
      <c r="D297" s="119">
        <v>5000</v>
      </c>
      <c r="E297" s="119" t="s">
        <v>31</v>
      </c>
      <c r="F297" s="119"/>
      <c r="H297" s="3">
        <f t="shared" si="12"/>
        <v>5400</v>
      </c>
    </row>
    <row r="298" spans="1:8" ht="21" hidden="1" customHeight="1" x14ac:dyDescent="0.2">
      <c r="A298" s="119" t="s">
        <v>507</v>
      </c>
      <c r="B298" s="119" t="s">
        <v>499</v>
      </c>
      <c r="C298" s="119" t="s">
        <v>508</v>
      </c>
      <c r="D298" s="119">
        <v>6000</v>
      </c>
      <c r="E298" s="119" t="s">
        <v>31</v>
      </c>
      <c r="F298" s="119">
        <v>5832</v>
      </c>
      <c r="H298" s="3">
        <f t="shared" si="12"/>
        <v>6480</v>
      </c>
    </row>
    <row r="299" spans="1:8" ht="21" hidden="1" customHeight="1" x14ac:dyDescent="0.2">
      <c r="A299" s="119" t="s">
        <v>509</v>
      </c>
      <c r="B299" s="119" t="s">
        <v>499</v>
      </c>
      <c r="C299" s="119" t="s">
        <v>510</v>
      </c>
      <c r="D299" s="119">
        <v>5000</v>
      </c>
      <c r="E299" s="119" t="s">
        <v>31</v>
      </c>
      <c r="F299" s="119"/>
      <c r="H299" s="3">
        <f t="shared" si="12"/>
        <v>5400</v>
      </c>
    </row>
    <row r="300" spans="1:8" ht="21" hidden="1" customHeight="1" x14ac:dyDescent="0.2">
      <c r="A300" s="119" t="s">
        <v>511</v>
      </c>
      <c r="B300" s="119" t="s">
        <v>512</v>
      </c>
      <c r="C300" s="119" t="s">
        <v>513</v>
      </c>
      <c r="D300" s="119">
        <v>3000</v>
      </c>
      <c r="E300" s="119" t="s">
        <v>31</v>
      </c>
      <c r="F300" s="119"/>
      <c r="H300" s="3">
        <f t="shared" si="12"/>
        <v>3240</v>
      </c>
    </row>
    <row r="301" spans="1:8" ht="21" hidden="1" customHeight="1" x14ac:dyDescent="0.2">
      <c r="A301" s="119" t="s">
        <v>514</v>
      </c>
      <c r="B301" s="119" t="s">
        <v>512</v>
      </c>
      <c r="C301" s="119" t="s">
        <v>515</v>
      </c>
      <c r="D301" s="119">
        <v>5000</v>
      </c>
      <c r="E301" s="119" t="s">
        <v>31</v>
      </c>
      <c r="F301" s="119"/>
      <c r="H301" s="3">
        <f t="shared" si="12"/>
        <v>5400</v>
      </c>
    </row>
    <row r="302" spans="1:8" ht="21" hidden="1" customHeight="1" x14ac:dyDescent="0.2">
      <c r="A302" s="119" t="s">
        <v>516</v>
      </c>
      <c r="B302" s="119" t="s">
        <v>517</v>
      </c>
      <c r="C302" s="119" t="s">
        <v>518</v>
      </c>
      <c r="D302" s="119">
        <v>5000</v>
      </c>
      <c r="E302" s="119" t="s">
        <v>31</v>
      </c>
      <c r="F302" s="119"/>
      <c r="H302" s="3">
        <f t="shared" si="12"/>
        <v>5400</v>
      </c>
    </row>
    <row r="303" spans="1:8" ht="21" hidden="1" customHeight="1" x14ac:dyDescent="0.2">
      <c r="A303" s="119" t="s">
        <v>519</v>
      </c>
      <c r="B303" s="119" t="s">
        <v>520</v>
      </c>
      <c r="C303" s="119" t="s">
        <v>521</v>
      </c>
      <c r="D303" s="119">
        <v>3000</v>
      </c>
      <c r="E303" s="119" t="s">
        <v>31</v>
      </c>
      <c r="F303" s="119"/>
      <c r="H303" s="3">
        <f t="shared" ref="H303:H366" si="13">+D303*E303+D303</f>
        <v>3240</v>
      </c>
    </row>
    <row r="304" spans="1:8" ht="21" hidden="1" customHeight="1" x14ac:dyDescent="0.2">
      <c r="A304" s="119" t="s">
        <v>522</v>
      </c>
      <c r="B304" s="119" t="s">
        <v>520</v>
      </c>
      <c r="C304" s="119" t="s">
        <v>523</v>
      </c>
      <c r="D304" s="119">
        <v>4000</v>
      </c>
      <c r="E304" s="119" t="s">
        <v>31</v>
      </c>
      <c r="F304" s="119"/>
      <c r="H304" s="3">
        <f t="shared" si="13"/>
        <v>4320</v>
      </c>
    </row>
    <row r="305" spans="1:8" ht="21" hidden="1" customHeight="1" x14ac:dyDescent="0.2">
      <c r="A305" s="119" t="s">
        <v>524</v>
      </c>
      <c r="B305" s="119" t="s">
        <v>520</v>
      </c>
      <c r="C305" s="119" t="s">
        <v>525</v>
      </c>
      <c r="D305" s="119">
        <v>5000</v>
      </c>
      <c r="E305" s="119" t="s">
        <v>31</v>
      </c>
      <c r="F305" s="119"/>
      <c r="H305" s="3">
        <f t="shared" si="13"/>
        <v>5400</v>
      </c>
    </row>
    <row r="306" spans="1:8" ht="21" hidden="1" customHeight="1" x14ac:dyDescent="0.2">
      <c r="A306" s="119" t="s">
        <v>526</v>
      </c>
      <c r="B306" s="119" t="s">
        <v>527</v>
      </c>
      <c r="C306" s="119" t="s">
        <v>528</v>
      </c>
      <c r="D306" s="119">
        <v>3000</v>
      </c>
      <c r="E306" s="119" t="s">
        <v>31</v>
      </c>
      <c r="F306" s="119"/>
      <c r="H306" s="3">
        <f t="shared" si="13"/>
        <v>3240</v>
      </c>
    </row>
    <row r="307" spans="1:8" ht="21" hidden="1" customHeight="1" x14ac:dyDescent="0.2">
      <c r="A307" s="119" t="s">
        <v>529</v>
      </c>
      <c r="B307" s="119" t="s">
        <v>527</v>
      </c>
      <c r="C307" s="119" t="s">
        <v>530</v>
      </c>
      <c r="D307" s="119">
        <v>4000</v>
      </c>
      <c r="E307" s="119" t="s">
        <v>31</v>
      </c>
      <c r="F307" s="119"/>
      <c r="H307" s="3">
        <f t="shared" si="13"/>
        <v>4320</v>
      </c>
    </row>
    <row r="308" spans="1:8" ht="21" hidden="1" customHeight="1" x14ac:dyDescent="0.2">
      <c r="A308" s="119" t="s">
        <v>531</v>
      </c>
      <c r="B308" s="119" t="s">
        <v>527</v>
      </c>
      <c r="C308" s="119" t="s">
        <v>532</v>
      </c>
      <c r="D308" s="119">
        <v>5000</v>
      </c>
      <c r="E308" s="119" t="s">
        <v>31</v>
      </c>
      <c r="F308" s="119"/>
      <c r="H308" s="3">
        <f t="shared" si="13"/>
        <v>5400</v>
      </c>
    </row>
    <row r="309" spans="1:8" ht="21" hidden="1" customHeight="1" x14ac:dyDescent="0.2">
      <c r="A309" s="119" t="s">
        <v>533</v>
      </c>
      <c r="B309" s="119" t="s">
        <v>534</v>
      </c>
      <c r="C309" s="119" t="s">
        <v>535</v>
      </c>
      <c r="D309" s="119">
        <v>3000</v>
      </c>
      <c r="E309" s="119" t="s">
        <v>31</v>
      </c>
      <c r="F309" s="119"/>
      <c r="H309" s="3">
        <f t="shared" si="13"/>
        <v>3240</v>
      </c>
    </row>
    <row r="310" spans="1:8" ht="21" hidden="1" customHeight="1" x14ac:dyDescent="0.2">
      <c r="A310" s="119" t="s">
        <v>536</v>
      </c>
      <c r="B310" s="119" t="s">
        <v>534</v>
      </c>
      <c r="C310" s="119" t="s">
        <v>537</v>
      </c>
      <c r="D310" s="119">
        <v>5000</v>
      </c>
      <c r="E310" s="119" t="s">
        <v>31</v>
      </c>
      <c r="F310" s="119"/>
      <c r="H310" s="3">
        <f t="shared" si="13"/>
        <v>5400</v>
      </c>
    </row>
    <row r="311" spans="1:8" ht="21" hidden="1" customHeight="1" x14ac:dyDescent="0.2">
      <c r="A311" s="119" t="s">
        <v>538</v>
      </c>
      <c r="B311" s="119" t="s">
        <v>534</v>
      </c>
      <c r="C311" s="119" t="s">
        <v>539</v>
      </c>
      <c r="D311" s="119">
        <v>5000</v>
      </c>
      <c r="E311" s="119" t="s">
        <v>31</v>
      </c>
      <c r="F311" s="119"/>
      <c r="H311" s="3">
        <f t="shared" si="13"/>
        <v>5400</v>
      </c>
    </row>
    <row r="312" spans="1:8" ht="21" hidden="1" customHeight="1" x14ac:dyDescent="0.2">
      <c r="A312" s="119" t="s">
        <v>540</v>
      </c>
      <c r="B312" s="119" t="s">
        <v>541</v>
      </c>
      <c r="C312" s="119" t="s">
        <v>542</v>
      </c>
      <c r="D312" s="119">
        <v>2000</v>
      </c>
      <c r="E312" s="119" t="s">
        <v>31</v>
      </c>
      <c r="F312" s="119">
        <v>2530</v>
      </c>
      <c r="G312" s="3">
        <v>1990</v>
      </c>
      <c r="H312" s="3">
        <f t="shared" si="13"/>
        <v>2160</v>
      </c>
    </row>
    <row r="313" spans="1:8" ht="21" hidden="1" customHeight="1" x14ac:dyDescent="0.2">
      <c r="A313" s="119" t="s">
        <v>543</v>
      </c>
      <c r="B313" s="119" t="s">
        <v>541</v>
      </c>
      <c r="C313" s="119" t="s">
        <v>544</v>
      </c>
      <c r="D313" s="119">
        <v>3000</v>
      </c>
      <c r="E313" s="119" t="s">
        <v>31</v>
      </c>
      <c r="F313" s="119">
        <v>3390</v>
      </c>
      <c r="G313" s="3">
        <v>2920</v>
      </c>
      <c r="H313" s="3">
        <f t="shared" si="13"/>
        <v>3240</v>
      </c>
    </row>
    <row r="314" spans="1:8" ht="21" hidden="1" customHeight="1" x14ac:dyDescent="0.2">
      <c r="A314" s="119" t="s">
        <v>545</v>
      </c>
      <c r="B314" s="119" t="s">
        <v>546</v>
      </c>
      <c r="C314" s="119" t="s">
        <v>547</v>
      </c>
      <c r="D314" s="119">
        <v>3000</v>
      </c>
      <c r="E314" s="119" t="s">
        <v>31</v>
      </c>
      <c r="F314" s="119">
        <v>3560</v>
      </c>
      <c r="G314" s="3">
        <v>3140</v>
      </c>
      <c r="H314" s="3">
        <f t="shared" si="13"/>
        <v>3240</v>
      </c>
    </row>
    <row r="315" spans="1:8" ht="21" hidden="1" customHeight="1" x14ac:dyDescent="0.2">
      <c r="A315" s="119" t="s">
        <v>548</v>
      </c>
      <c r="B315" s="119" t="s">
        <v>546</v>
      </c>
      <c r="C315" s="119" t="s">
        <v>549</v>
      </c>
      <c r="D315" s="119">
        <v>5000</v>
      </c>
      <c r="E315" s="119" t="s">
        <v>31</v>
      </c>
      <c r="F315" s="119">
        <v>5350</v>
      </c>
      <c r="G315" s="3">
        <v>5020</v>
      </c>
      <c r="H315" s="3">
        <f t="shared" si="13"/>
        <v>5400</v>
      </c>
    </row>
    <row r="316" spans="1:8" ht="21" hidden="1" customHeight="1" x14ac:dyDescent="0.2">
      <c r="A316" s="119" t="s">
        <v>550</v>
      </c>
      <c r="B316" s="119" t="s">
        <v>551</v>
      </c>
      <c r="C316" s="119" t="s">
        <v>552</v>
      </c>
      <c r="D316" s="119">
        <v>2500</v>
      </c>
      <c r="E316" s="119" t="s">
        <v>31</v>
      </c>
      <c r="F316" s="119">
        <v>2350</v>
      </c>
      <c r="G316" s="3">
        <v>1810</v>
      </c>
      <c r="H316" s="3">
        <f t="shared" si="13"/>
        <v>2700</v>
      </c>
    </row>
    <row r="317" spans="1:8" ht="21" hidden="1" customHeight="1" x14ac:dyDescent="0.2">
      <c r="A317" s="119" t="s">
        <v>553</v>
      </c>
      <c r="B317" s="119" t="s">
        <v>554</v>
      </c>
      <c r="C317" s="119" t="s">
        <v>555</v>
      </c>
      <c r="D317" s="119">
        <v>3000</v>
      </c>
      <c r="E317" s="119" t="s">
        <v>31</v>
      </c>
      <c r="F317" s="119">
        <v>2660</v>
      </c>
      <c r="G317" s="3">
        <v>2200</v>
      </c>
      <c r="H317" s="3">
        <f t="shared" si="13"/>
        <v>3240</v>
      </c>
    </row>
    <row r="318" spans="1:8" ht="21" hidden="1" customHeight="1" x14ac:dyDescent="0.2">
      <c r="A318" s="119" t="s">
        <v>556</v>
      </c>
      <c r="B318" s="119" t="s">
        <v>557</v>
      </c>
      <c r="C318" s="119" t="s">
        <v>558</v>
      </c>
      <c r="D318" s="119">
        <v>2000</v>
      </c>
      <c r="E318" s="119" t="s">
        <v>31</v>
      </c>
      <c r="F318" s="119">
        <v>2000</v>
      </c>
      <c r="G318" s="3">
        <v>1470</v>
      </c>
      <c r="H318" s="3">
        <f t="shared" si="13"/>
        <v>2160</v>
      </c>
    </row>
    <row r="319" spans="1:8" ht="21" hidden="1" customHeight="1" x14ac:dyDescent="0.2">
      <c r="A319" s="119" t="s">
        <v>559</v>
      </c>
      <c r="B319" s="119" t="s">
        <v>557</v>
      </c>
      <c r="C319" s="119" t="s">
        <v>560</v>
      </c>
      <c r="D319" s="119">
        <v>2500</v>
      </c>
      <c r="E319" s="119" t="s">
        <v>31</v>
      </c>
      <c r="F319" s="119">
        <v>2290</v>
      </c>
      <c r="G319" s="3">
        <v>1780</v>
      </c>
      <c r="H319" s="3">
        <f t="shared" si="13"/>
        <v>2700</v>
      </c>
    </row>
    <row r="320" spans="1:8" ht="21" hidden="1" customHeight="1" x14ac:dyDescent="0.2">
      <c r="A320" s="119" t="s">
        <v>561</v>
      </c>
      <c r="B320" s="119" t="s">
        <v>557</v>
      </c>
      <c r="C320" s="119" t="s">
        <v>562</v>
      </c>
      <c r="D320" s="119">
        <v>3000</v>
      </c>
      <c r="E320" s="119" t="s">
        <v>31</v>
      </c>
      <c r="F320" s="119">
        <v>2580</v>
      </c>
      <c r="G320" s="3">
        <v>2110</v>
      </c>
      <c r="H320" s="3">
        <f t="shared" si="13"/>
        <v>3240</v>
      </c>
    </row>
    <row r="321" spans="1:8" ht="21" hidden="1" customHeight="1" x14ac:dyDescent="0.2">
      <c r="A321" s="119" t="s">
        <v>563</v>
      </c>
      <c r="B321" s="119" t="s">
        <v>564</v>
      </c>
      <c r="C321" s="119" t="s">
        <v>565</v>
      </c>
      <c r="D321" s="119">
        <v>2500</v>
      </c>
      <c r="E321" s="119" t="s">
        <v>31</v>
      </c>
      <c r="F321" s="119">
        <v>2560</v>
      </c>
      <c r="G321" s="3">
        <v>2020</v>
      </c>
      <c r="H321" s="3">
        <f t="shared" si="13"/>
        <v>2700</v>
      </c>
    </row>
    <row r="322" spans="1:8" ht="21" hidden="1" customHeight="1" x14ac:dyDescent="0.2">
      <c r="A322" s="119" t="s">
        <v>566</v>
      </c>
      <c r="B322" s="119" t="s">
        <v>564</v>
      </c>
      <c r="C322" s="119" t="s">
        <v>567</v>
      </c>
      <c r="D322" s="119">
        <v>3000</v>
      </c>
      <c r="E322" s="119" t="s">
        <v>31</v>
      </c>
      <c r="F322" s="119">
        <v>2910</v>
      </c>
      <c r="G322" s="3">
        <v>2420</v>
      </c>
      <c r="H322" s="3">
        <f t="shared" si="13"/>
        <v>3240</v>
      </c>
    </row>
    <row r="323" spans="1:8" ht="21" hidden="1" customHeight="1" x14ac:dyDescent="0.2">
      <c r="A323" s="119" t="s">
        <v>568</v>
      </c>
      <c r="B323" s="119" t="s">
        <v>564</v>
      </c>
      <c r="C323" s="119" t="s">
        <v>569</v>
      </c>
      <c r="D323" s="119">
        <v>5000</v>
      </c>
      <c r="E323" s="119" t="s">
        <v>31</v>
      </c>
      <c r="F323" s="119">
        <v>4350</v>
      </c>
      <c r="G323" s="3">
        <v>3970</v>
      </c>
      <c r="H323" s="3">
        <f t="shared" si="13"/>
        <v>5400</v>
      </c>
    </row>
    <row r="324" spans="1:8" ht="21" hidden="1" customHeight="1" x14ac:dyDescent="0.2">
      <c r="A324" s="119" t="s">
        <v>570</v>
      </c>
      <c r="B324" s="119" t="s">
        <v>571</v>
      </c>
      <c r="C324" s="119" t="s">
        <v>572</v>
      </c>
      <c r="D324" s="119">
        <v>2000</v>
      </c>
      <c r="E324" s="119" t="s">
        <v>31</v>
      </c>
      <c r="F324" s="119">
        <v>2000</v>
      </c>
      <c r="G324" s="3">
        <v>1470</v>
      </c>
      <c r="H324" s="3">
        <f t="shared" si="13"/>
        <v>2160</v>
      </c>
    </row>
    <row r="325" spans="1:8" ht="21" hidden="1" customHeight="1" x14ac:dyDescent="0.2">
      <c r="A325" s="119" t="s">
        <v>573</v>
      </c>
      <c r="B325" s="119" t="s">
        <v>574</v>
      </c>
      <c r="C325" s="119" t="s">
        <v>575</v>
      </c>
      <c r="D325" s="119">
        <v>2500</v>
      </c>
      <c r="E325" s="119" t="s">
        <v>31</v>
      </c>
      <c r="F325" s="119">
        <v>2300</v>
      </c>
      <c r="G325" s="3">
        <v>1810</v>
      </c>
      <c r="H325" s="3">
        <f t="shared" si="13"/>
        <v>2700</v>
      </c>
    </row>
    <row r="326" spans="1:8" ht="21" hidden="1" customHeight="1" x14ac:dyDescent="0.2">
      <c r="A326" s="119" t="s">
        <v>576</v>
      </c>
      <c r="B326" s="119" t="s">
        <v>577</v>
      </c>
      <c r="C326" s="119" t="s">
        <v>578</v>
      </c>
      <c r="D326" s="119">
        <v>3000</v>
      </c>
      <c r="E326" s="119" t="s">
        <v>31</v>
      </c>
      <c r="F326" s="119">
        <v>2590</v>
      </c>
      <c r="G326" s="3">
        <v>2140</v>
      </c>
      <c r="H326" s="3">
        <f t="shared" si="13"/>
        <v>3240</v>
      </c>
    </row>
    <row r="327" spans="1:8" ht="21" hidden="1" customHeight="1" x14ac:dyDescent="0.2">
      <c r="A327" s="119" t="s">
        <v>579</v>
      </c>
      <c r="B327" s="119" t="s">
        <v>580</v>
      </c>
      <c r="C327" s="119" t="s">
        <v>581</v>
      </c>
      <c r="D327" s="119">
        <v>2500</v>
      </c>
      <c r="E327" s="119" t="s">
        <v>31</v>
      </c>
      <c r="F327" s="119">
        <v>2910</v>
      </c>
      <c r="G327" s="3">
        <v>2570</v>
      </c>
      <c r="H327" s="3">
        <f t="shared" si="13"/>
        <v>2700</v>
      </c>
    </row>
    <row r="328" spans="1:8" ht="21" hidden="1" customHeight="1" x14ac:dyDescent="0.2">
      <c r="A328" s="119" t="s">
        <v>582</v>
      </c>
      <c r="B328" s="119" t="s">
        <v>580</v>
      </c>
      <c r="C328" s="119" t="s">
        <v>583</v>
      </c>
      <c r="D328" s="119">
        <v>3000</v>
      </c>
      <c r="E328" s="119" t="s">
        <v>31</v>
      </c>
      <c r="F328" s="119">
        <v>3400</v>
      </c>
      <c r="G328" s="3">
        <v>3080</v>
      </c>
      <c r="H328" s="3">
        <f t="shared" si="13"/>
        <v>3240</v>
      </c>
    </row>
    <row r="329" spans="1:8" ht="21" hidden="1" customHeight="1" x14ac:dyDescent="0.2">
      <c r="A329" s="119" t="s">
        <v>584</v>
      </c>
      <c r="B329" s="119" t="s">
        <v>580</v>
      </c>
      <c r="C329" s="119" t="s">
        <v>585</v>
      </c>
      <c r="D329" s="119">
        <v>4000</v>
      </c>
      <c r="E329" s="119" t="s">
        <v>31</v>
      </c>
      <c r="F329" s="119">
        <v>4430</v>
      </c>
      <c r="G329" s="3">
        <v>4100</v>
      </c>
      <c r="H329" s="3">
        <f t="shared" si="13"/>
        <v>4320</v>
      </c>
    </row>
    <row r="330" spans="1:8" ht="21" hidden="1" customHeight="1" x14ac:dyDescent="0.2">
      <c r="A330" s="119" t="s">
        <v>586</v>
      </c>
      <c r="B330" s="119" t="s">
        <v>587</v>
      </c>
      <c r="C330" s="119" t="s">
        <v>588</v>
      </c>
      <c r="D330" s="119">
        <v>3000</v>
      </c>
      <c r="E330" s="119" t="s">
        <v>31</v>
      </c>
      <c r="F330" s="119">
        <v>3340</v>
      </c>
      <c r="G330" s="3">
        <v>2880</v>
      </c>
      <c r="H330" s="3">
        <f t="shared" si="13"/>
        <v>3240</v>
      </c>
    </row>
    <row r="331" spans="1:8" ht="21" hidden="1" customHeight="1" x14ac:dyDescent="0.2">
      <c r="A331" s="119" t="s">
        <v>589</v>
      </c>
      <c r="B331" s="119" t="s">
        <v>590</v>
      </c>
      <c r="C331" s="119" t="s">
        <v>591</v>
      </c>
      <c r="D331" s="119">
        <v>2500</v>
      </c>
      <c r="E331" s="119" t="s">
        <v>31</v>
      </c>
      <c r="F331" s="119">
        <v>2920</v>
      </c>
      <c r="G331" s="3">
        <v>2510</v>
      </c>
      <c r="H331" s="3">
        <f t="shared" si="13"/>
        <v>2700</v>
      </c>
    </row>
    <row r="332" spans="1:8" ht="21" hidden="1" customHeight="1" x14ac:dyDescent="0.2">
      <c r="A332" s="119" t="s">
        <v>592</v>
      </c>
      <c r="B332" s="119" t="s">
        <v>590</v>
      </c>
      <c r="C332" s="119" t="s">
        <v>593</v>
      </c>
      <c r="D332" s="119">
        <v>3000</v>
      </c>
      <c r="E332" s="119" t="s">
        <v>31</v>
      </c>
      <c r="F332" s="119">
        <v>3340</v>
      </c>
      <c r="G332" s="3">
        <v>2880</v>
      </c>
      <c r="H332" s="3">
        <f t="shared" si="13"/>
        <v>3240</v>
      </c>
    </row>
    <row r="333" spans="1:8" ht="21" hidden="1" customHeight="1" x14ac:dyDescent="0.2">
      <c r="A333" s="119" t="s">
        <v>594</v>
      </c>
      <c r="B333" s="119" t="s">
        <v>595</v>
      </c>
      <c r="C333" s="119" t="s">
        <v>596</v>
      </c>
      <c r="D333" s="119">
        <v>3000</v>
      </c>
      <c r="E333" s="119" t="s">
        <v>31</v>
      </c>
      <c r="F333" s="119">
        <v>3330</v>
      </c>
      <c r="G333" s="3">
        <v>2850</v>
      </c>
      <c r="H333" s="3">
        <f t="shared" si="13"/>
        <v>3240</v>
      </c>
    </row>
    <row r="334" spans="1:8" ht="21" hidden="1" customHeight="1" x14ac:dyDescent="0.2">
      <c r="A334" s="119" t="s">
        <v>597</v>
      </c>
      <c r="B334" s="119" t="s">
        <v>595</v>
      </c>
      <c r="C334" s="119" t="s">
        <v>598</v>
      </c>
      <c r="D334" s="119">
        <v>5000</v>
      </c>
      <c r="E334" s="119" t="s">
        <v>31</v>
      </c>
      <c r="F334" s="119">
        <v>4990</v>
      </c>
      <c r="G334" s="3">
        <v>4640</v>
      </c>
      <c r="H334" s="3">
        <f t="shared" si="13"/>
        <v>5400</v>
      </c>
    </row>
    <row r="335" spans="1:8" ht="21" hidden="1" customHeight="1" x14ac:dyDescent="0.2">
      <c r="A335" s="119" t="s">
        <v>599</v>
      </c>
      <c r="B335" s="119" t="s">
        <v>600</v>
      </c>
      <c r="C335" s="119" t="s">
        <v>601</v>
      </c>
      <c r="D335" s="119">
        <v>2500</v>
      </c>
      <c r="E335" s="119" t="s">
        <v>31</v>
      </c>
      <c r="F335" s="119">
        <v>2950</v>
      </c>
      <c r="G335" s="3">
        <v>2480</v>
      </c>
      <c r="H335" s="3">
        <f t="shared" si="13"/>
        <v>2700</v>
      </c>
    </row>
    <row r="336" spans="1:8" ht="21" hidden="1" customHeight="1" x14ac:dyDescent="0.2">
      <c r="A336" s="119" t="s">
        <v>602</v>
      </c>
      <c r="B336" s="119" t="s">
        <v>600</v>
      </c>
      <c r="C336" s="119" t="s">
        <v>603</v>
      </c>
      <c r="D336" s="119">
        <v>3000</v>
      </c>
      <c r="E336" s="119" t="s">
        <v>31</v>
      </c>
      <c r="F336" s="119">
        <v>3380</v>
      </c>
      <c r="G336" s="3">
        <v>2950</v>
      </c>
      <c r="H336" s="3">
        <f t="shared" si="13"/>
        <v>3240</v>
      </c>
    </row>
    <row r="337" spans="1:8" ht="21" hidden="1" customHeight="1" x14ac:dyDescent="0.2">
      <c r="A337" s="119" t="s">
        <v>604</v>
      </c>
      <c r="B337" s="119" t="s">
        <v>600</v>
      </c>
      <c r="C337" s="119" t="s">
        <v>605</v>
      </c>
      <c r="D337" s="119">
        <v>5000</v>
      </c>
      <c r="E337" s="119" t="s">
        <v>31</v>
      </c>
      <c r="F337" s="119">
        <v>5130</v>
      </c>
      <c r="G337" s="3">
        <v>4810</v>
      </c>
      <c r="H337" s="3">
        <f t="shared" si="13"/>
        <v>5400</v>
      </c>
    </row>
    <row r="338" spans="1:8" ht="21" hidden="1" customHeight="1" x14ac:dyDescent="0.2">
      <c r="A338" s="119" t="s">
        <v>606</v>
      </c>
      <c r="B338" s="119" t="s">
        <v>607</v>
      </c>
      <c r="C338" s="119" t="s">
        <v>608</v>
      </c>
      <c r="D338" s="119">
        <v>2500</v>
      </c>
      <c r="E338" s="119" t="s">
        <v>31</v>
      </c>
      <c r="F338" s="119">
        <v>2950</v>
      </c>
      <c r="G338" s="3">
        <v>2480</v>
      </c>
      <c r="H338" s="3">
        <f t="shared" si="13"/>
        <v>2700</v>
      </c>
    </row>
    <row r="339" spans="1:8" ht="21" hidden="1" customHeight="1" x14ac:dyDescent="0.2">
      <c r="A339" s="119" t="s">
        <v>609</v>
      </c>
      <c r="B339" s="119" t="s">
        <v>607</v>
      </c>
      <c r="C339" s="119" t="s">
        <v>610</v>
      </c>
      <c r="D339" s="119">
        <v>3000</v>
      </c>
      <c r="E339" s="119" t="s">
        <v>31</v>
      </c>
      <c r="F339" s="119">
        <v>3330</v>
      </c>
      <c r="G339" s="3">
        <v>2920</v>
      </c>
      <c r="H339" s="3">
        <f t="shared" si="13"/>
        <v>3240</v>
      </c>
    </row>
    <row r="340" spans="1:8" ht="21" hidden="1" customHeight="1" x14ac:dyDescent="0.2">
      <c r="A340" s="119" t="s">
        <v>611</v>
      </c>
      <c r="B340" s="119" t="s">
        <v>607</v>
      </c>
      <c r="C340" s="119" t="s">
        <v>612</v>
      </c>
      <c r="D340" s="119">
        <v>5000</v>
      </c>
      <c r="E340" s="119" t="s">
        <v>31</v>
      </c>
      <c r="F340" s="119">
        <v>5080</v>
      </c>
      <c r="G340" s="3">
        <v>4750</v>
      </c>
      <c r="H340" s="3">
        <f t="shared" si="13"/>
        <v>5400</v>
      </c>
    </row>
    <row r="341" spans="1:8" ht="21" hidden="1" customHeight="1" x14ac:dyDescent="0.2">
      <c r="A341" s="119" t="s">
        <v>613</v>
      </c>
      <c r="B341" s="119" t="s">
        <v>614</v>
      </c>
      <c r="C341" s="119" t="s">
        <v>615</v>
      </c>
      <c r="D341" s="119">
        <v>3000</v>
      </c>
      <c r="E341" s="119" t="s">
        <v>31</v>
      </c>
      <c r="F341" s="119">
        <v>3460</v>
      </c>
      <c r="G341" s="3">
        <v>3050</v>
      </c>
      <c r="H341" s="3">
        <f t="shared" si="13"/>
        <v>3240</v>
      </c>
    </row>
    <row r="342" spans="1:8" ht="21" hidden="1" customHeight="1" x14ac:dyDescent="0.2">
      <c r="A342" s="119" t="s">
        <v>616</v>
      </c>
      <c r="B342" s="119" t="s">
        <v>614</v>
      </c>
      <c r="C342" s="119" t="s">
        <v>617</v>
      </c>
      <c r="D342" s="119">
        <v>5000</v>
      </c>
      <c r="E342" s="119" t="s">
        <v>31</v>
      </c>
      <c r="F342" s="119">
        <v>5290</v>
      </c>
      <c r="G342" s="3">
        <v>4970</v>
      </c>
      <c r="H342" s="3">
        <f t="shared" si="13"/>
        <v>5400</v>
      </c>
    </row>
    <row r="343" spans="1:8" ht="21" hidden="1" customHeight="1" x14ac:dyDescent="0.2">
      <c r="A343" s="119" t="s">
        <v>618</v>
      </c>
      <c r="B343" s="119" t="s">
        <v>619</v>
      </c>
      <c r="C343" s="119" t="s">
        <v>620</v>
      </c>
      <c r="D343" s="119">
        <v>3000</v>
      </c>
      <c r="E343" s="119" t="s">
        <v>31</v>
      </c>
      <c r="F343" s="119">
        <v>3460</v>
      </c>
      <c r="G343" s="3">
        <v>3050</v>
      </c>
      <c r="H343" s="3">
        <f t="shared" si="13"/>
        <v>3240</v>
      </c>
    </row>
    <row r="344" spans="1:8" ht="21" hidden="1" customHeight="1" x14ac:dyDescent="0.2">
      <c r="A344" s="119" t="s">
        <v>621</v>
      </c>
      <c r="B344" s="119" t="s">
        <v>622</v>
      </c>
      <c r="C344" s="119" t="s">
        <v>623</v>
      </c>
      <c r="D344" s="119">
        <v>2000</v>
      </c>
      <c r="E344" s="119" t="s">
        <v>31</v>
      </c>
      <c r="F344" s="119">
        <v>2160</v>
      </c>
      <c r="G344" s="3">
        <v>1620</v>
      </c>
      <c r="H344" s="3">
        <f t="shared" si="13"/>
        <v>2160</v>
      </c>
    </row>
    <row r="345" spans="1:8" ht="21" hidden="1" customHeight="1" x14ac:dyDescent="0.2">
      <c r="A345" s="119" t="s">
        <v>624</v>
      </c>
      <c r="B345" s="119" t="s">
        <v>622</v>
      </c>
      <c r="C345" s="119" t="s">
        <v>625</v>
      </c>
      <c r="D345" s="119">
        <v>2500</v>
      </c>
      <c r="E345" s="119" t="s">
        <v>31</v>
      </c>
      <c r="F345" s="119">
        <v>2490</v>
      </c>
      <c r="G345" s="3">
        <v>2000</v>
      </c>
      <c r="H345" s="3">
        <f t="shared" si="13"/>
        <v>2700</v>
      </c>
    </row>
    <row r="346" spans="1:8" ht="21" hidden="1" customHeight="1" x14ac:dyDescent="0.2">
      <c r="A346" s="119" t="s">
        <v>626</v>
      </c>
      <c r="B346" s="119" t="s">
        <v>622</v>
      </c>
      <c r="C346" s="119" t="s">
        <v>627</v>
      </c>
      <c r="D346" s="119">
        <v>3000</v>
      </c>
      <c r="E346" s="119" t="s">
        <v>31</v>
      </c>
      <c r="F346" s="119">
        <v>2830</v>
      </c>
      <c r="G346" s="3">
        <v>2330</v>
      </c>
      <c r="H346" s="3">
        <f t="shared" si="13"/>
        <v>3240</v>
      </c>
    </row>
    <row r="347" spans="1:8" ht="21" hidden="1" customHeight="1" x14ac:dyDescent="0.2">
      <c r="A347" s="119" t="s">
        <v>628</v>
      </c>
      <c r="B347" s="119" t="s">
        <v>629</v>
      </c>
      <c r="C347" s="119" t="s">
        <v>630</v>
      </c>
      <c r="D347" s="119">
        <v>2500</v>
      </c>
      <c r="E347" s="119" t="s">
        <v>31</v>
      </c>
      <c r="F347" s="119">
        <v>2300</v>
      </c>
      <c r="G347" s="3">
        <v>1760</v>
      </c>
      <c r="H347" s="3">
        <f t="shared" si="13"/>
        <v>2700</v>
      </c>
    </row>
    <row r="348" spans="1:8" ht="21" hidden="1" customHeight="1" x14ac:dyDescent="0.2">
      <c r="A348" s="119" t="s">
        <v>631</v>
      </c>
      <c r="B348" s="119" t="s">
        <v>632</v>
      </c>
      <c r="C348" s="119" t="s">
        <v>633</v>
      </c>
      <c r="D348" s="119">
        <v>3000</v>
      </c>
      <c r="E348" s="119" t="s">
        <v>634</v>
      </c>
      <c r="F348" s="119">
        <v>2600</v>
      </c>
      <c r="G348" s="3">
        <v>2050</v>
      </c>
      <c r="H348" s="3">
        <f t="shared" si="13"/>
        <v>3300</v>
      </c>
    </row>
    <row r="349" spans="1:8" ht="21" hidden="1" customHeight="1" x14ac:dyDescent="0.2">
      <c r="A349" s="119" t="s">
        <v>635</v>
      </c>
      <c r="B349" s="119" t="s">
        <v>636</v>
      </c>
      <c r="C349" s="119" t="s">
        <v>637</v>
      </c>
      <c r="D349" s="119">
        <v>4000</v>
      </c>
      <c r="E349" s="119" t="s">
        <v>634</v>
      </c>
      <c r="F349" s="119">
        <v>3250</v>
      </c>
      <c r="G349" s="3">
        <v>2730</v>
      </c>
      <c r="H349" s="3">
        <f t="shared" si="13"/>
        <v>4400</v>
      </c>
    </row>
    <row r="350" spans="1:8" ht="21" hidden="1" customHeight="1" x14ac:dyDescent="0.2">
      <c r="A350" s="119" t="s">
        <v>638</v>
      </c>
      <c r="B350" s="119" t="s">
        <v>639</v>
      </c>
      <c r="C350" s="119" t="s">
        <v>640</v>
      </c>
      <c r="D350" s="119">
        <v>2000</v>
      </c>
      <c r="E350" s="119" t="s">
        <v>31</v>
      </c>
      <c r="F350" s="119">
        <v>2350</v>
      </c>
      <c r="G350" s="3">
        <v>1810</v>
      </c>
      <c r="H350" s="3">
        <f t="shared" si="13"/>
        <v>2160</v>
      </c>
    </row>
    <row r="351" spans="1:8" ht="21" hidden="1" customHeight="1" x14ac:dyDescent="0.2">
      <c r="A351" s="119" t="s">
        <v>641</v>
      </c>
      <c r="B351" s="119" t="s">
        <v>642</v>
      </c>
      <c r="C351" s="119" t="s">
        <v>643</v>
      </c>
      <c r="D351" s="119">
        <v>3000</v>
      </c>
      <c r="E351" s="119" t="s">
        <v>31</v>
      </c>
      <c r="F351" s="119">
        <v>3120</v>
      </c>
      <c r="G351" s="3">
        <v>2660</v>
      </c>
      <c r="H351" s="3">
        <f t="shared" si="13"/>
        <v>3240</v>
      </c>
    </row>
    <row r="352" spans="1:8" ht="21" hidden="1" customHeight="1" x14ac:dyDescent="0.2">
      <c r="A352" s="119" t="s">
        <v>644</v>
      </c>
      <c r="B352" s="119" t="s">
        <v>645</v>
      </c>
      <c r="C352" s="119" t="s">
        <v>646</v>
      </c>
      <c r="D352" s="119">
        <v>2500</v>
      </c>
      <c r="E352" s="119" t="s">
        <v>31</v>
      </c>
      <c r="F352" s="119">
        <v>2740</v>
      </c>
      <c r="G352" s="3">
        <v>2270</v>
      </c>
      <c r="H352" s="3">
        <f t="shared" si="13"/>
        <v>2700</v>
      </c>
    </row>
    <row r="353" spans="1:8" ht="21" hidden="1" customHeight="1" x14ac:dyDescent="0.2">
      <c r="A353" s="119" t="s">
        <v>647</v>
      </c>
      <c r="B353" s="119" t="s">
        <v>645</v>
      </c>
      <c r="C353" s="119" t="s">
        <v>648</v>
      </c>
      <c r="D353" s="119">
        <v>3000</v>
      </c>
      <c r="E353" s="119" t="s">
        <v>31</v>
      </c>
      <c r="F353" s="119">
        <v>3120</v>
      </c>
      <c r="G353" s="3">
        <v>2660</v>
      </c>
      <c r="H353" s="3">
        <f t="shared" si="13"/>
        <v>3240</v>
      </c>
    </row>
    <row r="354" spans="1:8" ht="21" hidden="1" customHeight="1" x14ac:dyDescent="0.2">
      <c r="A354" s="119" t="s">
        <v>649</v>
      </c>
      <c r="B354" s="119" t="s">
        <v>650</v>
      </c>
      <c r="C354" s="119" t="s">
        <v>651</v>
      </c>
      <c r="D354" s="119">
        <v>3000</v>
      </c>
      <c r="E354" s="119" t="s">
        <v>31</v>
      </c>
      <c r="F354" s="119">
        <v>2910</v>
      </c>
      <c r="G354" s="3">
        <v>2420</v>
      </c>
      <c r="H354" s="3">
        <f t="shared" si="13"/>
        <v>3240</v>
      </c>
    </row>
    <row r="355" spans="1:8" ht="21" hidden="1" customHeight="1" x14ac:dyDescent="0.2">
      <c r="A355" s="119" t="s">
        <v>652</v>
      </c>
      <c r="B355" s="119" t="s">
        <v>650</v>
      </c>
      <c r="C355" s="119" t="s">
        <v>653</v>
      </c>
      <c r="D355" s="119">
        <v>5000</v>
      </c>
      <c r="E355" s="119" t="s">
        <v>31</v>
      </c>
      <c r="F355" s="119">
        <v>4350</v>
      </c>
      <c r="G355" s="3">
        <v>4030</v>
      </c>
      <c r="H355" s="3">
        <f t="shared" si="13"/>
        <v>5400</v>
      </c>
    </row>
    <row r="356" spans="1:8" ht="21" hidden="1" customHeight="1" x14ac:dyDescent="0.2">
      <c r="A356" s="119" t="s">
        <v>654</v>
      </c>
      <c r="B356" s="119" t="s">
        <v>655</v>
      </c>
      <c r="C356" s="119" t="s">
        <v>656</v>
      </c>
      <c r="D356" s="119">
        <v>3000</v>
      </c>
      <c r="E356" s="119" t="s">
        <v>31</v>
      </c>
      <c r="F356" s="119">
        <v>2590</v>
      </c>
      <c r="G356" s="3">
        <v>2070</v>
      </c>
      <c r="H356" s="3">
        <f t="shared" si="13"/>
        <v>3240</v>
      </c>
    </row>
    <row r="357" spans="1:8" ht="21" hidden="1" customHeight="1" x14ac:dyDescent="0.2">
      <c r="A357" s="119" t="s">
        <v>657</v>
      </c>
      <c r="B357" s="119" t="s">
        <v>658</v>
      </c>
      <c r="C357" s="119" t="s">
        <v>659</v>
      </c>
      <c r="D357" s="119">
        <v>4000</v>
      </c>
      <c r="E357" s="119" t="s">
        <v>31</v>
      </c>
      <c r="F357" s="119">
        <v>3250</v>
      </c>
      <c r="G357" s="3">
        <v>2730</v>
      </c>
      <c r="H357" s="3">
        <f t="shared" si="13"/>
        <v>4320</v>
      </c>
    </row>
    <row r="358" spans="1:8" ht="21" hidden="1" customHeight="1" x14ac:dyDescent="0.2">
      <c r="A358" s="119" t="s">
        <v>660</v>
      </c>
      <c r="B358" s="119" t="s">
        <v>658</v>
      </c>
      <c r="C358" s="119" t="s">
        <v>661</v>
      </c>
      <c r="D358" s="119">
        <v>5000</v>
      </c>
      <c r="E358" s="119" t="s">
        <v>31</v>
      </c>
      <c r="F358" s="119">
        <v>3750</v>
      </c>
      <c r="G358" s="3">
        <v>3350</v>
      </c>
      <c r="H358" s="3">
        <f t="shared" si="13"/>
        <v>5400</v>
      </c>
    </row>
    <row r="359" spans="1:8" ht="21" hidden="1" customHeight="1" x14ac:dyDescent="0.2">
      <c r="A359" s="119" t="s">
        <v>662</v>
      </c>
      <c r="B359" s="119" t="s">
        <v>663</v>
      </c>
      <c r="C359" s="119" t="s">
        <v>664</v>
      </c>
      <c r="D359" s="119">
        <v>2000</v>
      </c>
      <c r="E359" s="119" t="s">
        <v>31</v>
      </c>
      <c r="F359" s="119">
        <v>2270</v>
      </c>
      <c r="G359" s="3">
        <v>1730</v>
      </c>
      <c r="H359" s="3">
        <f t="shared" si="13"/>
        <v>2160</v>
      </c>
    </row>
    <row r="360" spans="1:8" ht="21" hidden="1" customHeight="1" x14ac:dyDescent="0.2">
      <c r="A360" s="119" t="s">
        <v>665</v>
      </c>
      <c r="B360" s="119" t="s">
        <v>666</v>
      </c>
      <c r="C360" s="119" t="s">
        <v>667</v>
      </c>
      <c r="D360" s="119">
        <v>3000</v>
      </c>
      <c r="E360" s="119" t="s">
        <v>31</v>
      </c>
      <c r="F360" s="119">
        <v>2990</v>
      </c>
      <c r="G360" s="3">
        <v>2530</v>
      </c>
      <c r="H360" s="3">
        <f t="shared" si="13"/>
        <v>3240</v>
      </c>
    </row>
    <row r="361" spans="1:8" ht="21" hidden="1" customHeight="1" x14ac:dyDescent="0.2">
      <c r="A361" s="119" t="s">
        <v>668</v>
      </c>
      <c r="B361" s="119" t="s">
        <v>669</v>
      </c>
      <c r="C361" s="119" t="s">
        <v>670</v>
      </c>
      <c r="D361" s="119">
        <v>3000</v>
      </c>
      <c r="E361" s="119" t="s">
        <v>31</v>
      </c>
      <c r="F361" s="119">
        <v>3120</v>
      </c>
      <c r="G361" s="3">
        <v>2660</v>
      </c>
      <c r="H361" s="3">
        <f t="shared" si="13"/>
        <v>3240</v>
      </c>
    </row>
    <row r="362" spans="1:8" ht="21" hidden="1" customHeight="1" x14ac:dyDescent="0.2">
      <c r="A362" s="119" t="s">
        <v>671</v>
      </c>
      <c r="B362" s="119" t="s">
        <v>672</v>
      </c>
      <c r="C362" s="119" t="s">
        <v>673</v>
      </c>
      <c r="D362" s="119">
        <v>2000</v>
      </c>
      <c r="E362" s="119" t="s">
        <v>31</v>
      </c>
      <c r="F362" s="119">
        <v>2000</v>
      </c>
      <c r="G362" s="3">
        <v>1510</v>
      </c>
      <c r="H362" s="3">
        <f t="shared" si="13"/>
        <v>2160</v>
      </c>
    </row>
    <row r="363" spans="1:8" ht="21" hidden="1" customHeight="1" x14ac:dyDescent="0.2">
      <c r="A363" s="119" t="s">
        <v>674</v>
      </c>
      <c r="B363" s="119" t="s">
        <v>672</v>
      </c>
      <c r="C363" s="119" t="s">
        <v>675</v>
      </c>
      <c r="D363" s="119">
        <v>2500</v>
      </c>
      <c r="E363" s="119" t="s">
        <v>31</v>
      </c>
      <c r="F363" s="119">
        <v>2300</v>
      </c>
      <c r="G363" s="3">
        <v>1860</v>
      </c>
      <c r="H363" s="3">
        <f t="shared" si="13"/>
        <v>2700</v>
      </c>
    </row>
    <row r="364" spans="1:8" ht="21" hidden="1" customHeight="1" x14ac:dyDescent="0.2">
      <c r="A364" s="119" t="s">
        <v>676</v>
      </c>
      <c r="B364" s="119" t="s">
        <v>672</v>
      </c>
      <c r="C364" s="119" t="s">
        <v>677</v>
      </c>
      <c r="D364" s="119">
        <v>3000</v>
      </c>
      <c r="E364" s="119" t="s">
        <v>31</v>
      </c>
      <c r="F364" s="119">
        <v>2590</v>
      </c>
      <c r="G364" s="3">
        <v>2200</v>
      </c>
      <c r="H364" s="3">
        <f t="shared" si="13"/>
        <v>3240</v>
      </c>
    </row>
    <row r="365" spans="1:8" ht="21" hidden="1" customHeight="1" x14ac:dyDescent="0.2">
      <c r="A365" s="119" t="s">
        <v>678</v>
      </c>
      <c r="B365" s="119" t="s">
        <v>679</v>
      </c>
      <c r="C365" s="119" t="s">
        <v>680</v>
      </c>
      <c r="D365" s="119">
        <v>2000</v>
      </c>
      <c r="E365" s="119" t="s">
        <v>31</v>
      </c>
      <c r="F365" s="119">
        <v>2230</v>
      </c>
      <c r="G365" s="3">
        <v>1690</v>
      </c>
      <c r="H365" s="3">
        <f t="shared" si="13"/>
        <v>2160</v>
      </c>
    </row>
    <row r="366" spans="1:8" ht="21" hidden="1" customHeight="1" x14ac:dyDescent="0.2">
      <c r="A366" s="119" t="s">
        <v>681</v>
      </c>
      <c r="B366" s="119" t="s">
        <v>682</v>
      </c>
      <c r="C366" s="119" t="s">
        <v>683</v>
      </c>
      <c r="D366" s="119">
        <v>2500</v>
      </c>
      <c r="E366" s="119" t="s">
        <v>31</v>
      </c>
      <c r="F366" s="119">
        <v>2570</v>
      </c>
      <c r="G366" s="3">
        <v>2030</v>
      </c>
      <c r="H366" s="3">
        <f t="shared" si="13"/>
        <v>2700</v>
      </c>
    </row>
    <row r="367" spans="1:8" ht="21" hidden="1" customHeight="1" x14ac:dyDescent="0.2">
      <c r="A367" s="119" t="s">
        <v>684</v>
      </c>
      <c r="B367" s="119" t="s">
        <v>685</v>
      </c>
      <c r="C367" s="119" t="s">
        <v>686</v>
      </c>
      <c r="D367" s="119">
        <v>3500</v>
      </c>
      <c r="E367" s="119" t="s">
        <v>31</v>
      </c>
      <c r="F367" s="119">
        <v>4150</v>
      </c>
      <c r="G367" s="3">
        <v>3780</v>
      </c>
      <c r="H367" s="3">
        <f t="shared" ref="H367:H430" si="14">+D367*E367+D367</f>
        <v>3780</v>
      </c>
    </row>
    <row r="368" spans="1:8" ht="21" hidden="1" customHeight="1" x14ac:dyDescent="0.2">
      <c r="A368" s="119" t="s">
        <v>687</v>
      </c>
      <c r="B368" s="119" t="s">
        <v>688</v>
      </c>
      <c r="C368" s="119" t="s">
        <v>689</v>
      </c>
      <c r="D368" s="119">
        <v>2000</v>
      </c>
      <c r="E368" s="119" t="s">
        <v>31</v>
      </c>
      <c r="F368" s="119">
        <v>2000</v>
      </c>
      <c r="G368" s="3">
        <v>1470</v>
      </c>
      <c r="H368" s="3">
        <f t="shared" si="14"/>
        <v>2160</v>
      </c>
    </row>
    <row r="369" spans="1:8" ht="21" hidden="1" customHeight="1" x14ac:dyDescent="0.2">
      <c r="A369" s="119" t="s">
        <v>690</v>
      </c>
      <c r="B369" s="119" t="s">
        <v>691</v>
      </c>
      <c r="C369" s="119" t="s">
        <v>692</v>
      </c>
      <c r="D369" s="119">
        <v>2500</v>
      </c>
      <c r="E369" s="119" t="s">
        <v>31</v>
      </c>
      <c r="F369" s="119">
        <v>2300</v>
      </c>
      <c r="G369" s="3">
        <v>1810</v>
      </c>
      <c r="H369" s="3">
        <f t="shared" si="14"/>
        <v>2700</v>
      </c>
    </row>
    <row r="370" spans="1:8" ht="21" hidden="1" customHeight="1" x14ac:dyDescent="0.2">
      <c r="A370" s="119" t="s">
        <v>693</v>
      </c>
      <c r="B370" s="119" t="s">
        <v>694</v>
      </c>
      <c r="C370" s="119" t="s">
        <v>695</v>
      </c>
      <c r="D370" s="119">
        <v>3000</v>
      </c>
      <c r="E370" s="119" t="s">
        <v>31</v>
      </c>
      <c r="F370" s="119">
        <v>2590</v>
      </c>
      <c r="G370" s="3">
        <v>2140</v>
      </c>
      <c r="H370" s="3">
        <f t="shared" si="14"/>
        <v>3240</v>
      </c>
    </row>
    <row r="371" spans="1:8" ht="21" hidden="1" customHeight="1" x14ac:dyDescent="0.2">
      <c r="A371" s="119" t="s">
        <v>696</v>
      </c>
      <c r="B371" s="119" t="s">
        <v>697</v>
      </c>
      <c r="C371" s="119" t="s">
        <v>698</v>
      </c>
      <c r="D371" s="119">
        <v>2500</v>
      </c>
      <c r="E371" s="119" t="s">
        <v>31</v>
      </c>
      <c r="F371" s="119">
        <v>3060</v>
      </c>
      <c r="G371" s="3">
        <v>2700</v>
      </c>
      <c r="H371" s="3">
        <f t="shared" si="14"/>
        <v>2700</v>
      </c>
    </row>
    <row r="372" spans="1:8" ht="21" hidden="1" customHeight="1" x14ac:dyDescent="0.2">
      <c r="A372" s="119" t="s">
        <v>699</v>
      </c>
      <c r="B372" s="119" t="s">
        <v>697</v>
      </c>
      <c r="C372" s="119" t="s">
        <v>700</v>
      </c>
      <c r="D372" s="119">
        <v>3000</v>
      </c>
      <c r="E372" s="119" t="s">
        <v>31</v>
      </c>
      <c r="F372" s="119">
        <v>3600</v>
      </c>
      <c r="G372" s="3">
        <v>3240</v>
      </c>
      <c r="H372" s="3">
        <f t="shared" si="14"/>
        <v>3240</v>
      </c>
    </row>
    <row r="373" spans="1:8" ht="21" hidden="1" customHeight="1" x14ac:dyDescent="0.2">
      <c r="A373" s="119" t="s">
        <v>701</v>
      </c>
      <c r="B373" s="119" t="s">
        <v>702</v>
      </c>
      <c r="C373" s="119" t="s">
        <v>703</v>
      </c>
      <c r="D373" s="119">
        <v>2000</v>
      </c>
      <c r="E373" s="119" t="s">
        <v>31</v>
      </c>
      <c r="F373" s="119">
        <v>1970</v>
      </c>
      <c r="G373" s="3">
        <v>1430</v>
      </c>
      <c r="H373" s="3">
        <f t="shared" si="14"/>
        <v>2160</v>
      </c>
    </row>
    <row r="374" spans="1:8" ht="21" hidden="1" customHeight="1" x14ac:dyDescent="0.2">
      <c r="A374" s="119" t="s">
        <v>704</v>
      </c>
      <c r="B374" s="119" t="s">
        <v>702</v>
      </c>
      <c r="C374" s="119" t="s">
        <v>705</v>
      </c>
      <c r="D374" s="119">
        <v>3000</v>
      </c>
      <c r="E374" s="119" t="s">
        <v>31</v>
      </c>
      <c r="F374" s="119">
        <v>2540</v>
      </c>
      <c r="G374" s="3">
        <v>2070</v>
      </c>
      <c r="H374" s="3">
        <f t="shared" si="14"/>
        <v>3240</v>
      </c>
    </row>
    <row r="375" spans="1:8" ht="21" hidden="1" customHeight="1" x14ac:dyDescent="0.2">
      <c r="A375" s="119" t="s">
        <v>706</v>
      </c>
      <c r="B375" s="119" t="s">
        <v>702</v>
      </c>
      <c r="C375" s="119" t="s">
        <v>707</v>
      </c>
      <c r="D375" s="119">
        <v>5000</v>
      </c>
      <c r="E375" s="119" t="s">
        <v>31</v>
      </c>
      <c r="F375" s="119">
        <v>3680</v>
      </c>
      <c r="G375" s="3">
        <v>3240</v>
      </c>
      <c r="H375" s="3">
        <f t="shared" si="14"/>
        <v>5400</v>
      </c>
    </row>
    <row r="376" spans="1:8" ht="21" hidden="1" customHeight="1" x14ac:dyDescent="0.2">
      <c r="A376" s="119" t="s">
        <v>708</v>
      </c>
      <c r="B376" s="119" t="s">
        <v>709</v>
      </c>
      <c r="C376" s="119" t="s">
        <v>710</v>
      </c>
      <c r="D376" s="119">
        <v>2000</v>
      </c>
      <c r="E376" s="119" t="s">
        <v>31</v>
      </c>
      <c r="F376" s="119">
        <v>2370</v>
      </c>
      <c r="G376" s="3">
        <v>1840</v>
      </c>
      <c r="H376" s="3">
        <f t="shared" si="14"/>
        <v>2160</v>
      </c>
    </row>
    <row r="377" spans="1:8" ht="21" hidden="1" customHeight="1" x14ac:dyDescent="0.2">
      <c r="A377" s="119" t="s">
        <v>711</v>
      </c>
      <c r="B377" s="119" t="s">
        <v>709</v>
      </c>
      <c r="C377" s="119" t="s">
        <v>712</v>
      </c>
      <c r="D377" s="119">
        <v>2500</v>
      </c>
      <c r="E377" s="119" t="s">
        <v>31</v>
      </c>
      <c r="F377" s="119">
        <v>2740</v>
      </c>
      <c r="G377" s="3">
        <v>2270</v>
      </c>
      <c r="H377" s="3">
        <f t="shared" si="14"/>
        <v>2700</v>
      </c>
    </row>
    <row r="378" spans="1:8" ht="21" hidden="1" customHeight="1" x14ac:dyDescent="0.2">
      <c r="A378" s="119" t="s">
        <v>713</v>
      </c>
      <c r="B378" s="119" t="s">
        <v>709</v>
      </c>
      <c r="C378" s="119" t="s">
        <v>714</v>
      </c>
      <c r="D378" s="119">
        <v>3000</v>
      </c>
      <c r="E378" s="119" t="s">
        <v>31</v>
      </c>
      <c r="F378" s="119">
        <v>3130</v>
      </c>
      <c r="G378" s="3">
        <v>2690</v>
      </c>
      <c r="H378" s="3">
        <f t="shared" si="14"/>
        <v>3240</v>
      </c>
    </row>
    <row r="379" spans="1:8" ht="21" hidden="1" customHeight="1" x14ac:dyDescent="0.2">
      <c r="A379" s="119" t="s">
        <v>715</v>
      </c>
      <c r="B379" s="119" t="s">
        <v>709</v>
      </c>
      <c r="C379" s="119" t="s">
        <v>716</v>
      </c>
      <c r="D379" s="119">
        <v>4000</v>
      </c>
      <c r="E379" s="119" t="s">
        <v>31</v>
      </c>
      <c r="F379" s="119">
        <v>3900</v>
      </c>
      <c r="G379" s="3">
        <v>3500</v>
      </c>
      <c r="H379" s="3">
        <f t="shared" si="14"/>
        <v>4320</v>
      </c>
    </row>
    <row r="380" spans="1:8" ht="21" hidden="1" customHeight="1" x14ac:dyDescent="0.2">
      <c r="A380" s="119" t="s">
        <v>717</v>
      </c>
      <c r="B380" s="119" t="s">
        <v>709</v>
      </c>
      <c r="C380" s="119" t="s">
        <v>718</v>
      </c>
      <c r="D380" s="119">
        <v>5000</v>
      </c>
      <c r="E380" s="119" t="s">
        <v>31</v>
      </c>
      <c r="F380" s="119">
        <v>4640</v>
      </c>
      <c r="G380" s="3">
        <v>4270</v>
      </c>
      <c r="H380" s="3">
        <f t="shared" si="14"/>
        <v>5400</v>
      </c>
    </row>
    <row r="381" spans="1:8" ht="21" hidden="1" customHeight="1" x14ac:dyDescent="0.2">
      <c r="A381" s="119" t="s">
        <v>719</v>
      </c>
      <c r="B381" s="119" t="s">
        <v>709</v>
      </c>
      <c r="C381" s="119" t="s">
        <v>720</v>
      </c>
      <c r="D381" s="119">
        <v>3000</v>
      </c>
      <c r="E381" s="119" t="s">
        <v>31</v>
      </c>
      <c r="F381" s="119">
        <v>3330</v>
      </c>
      <c r="G381" s="3">
        <v>2920</v>
      </c>
      <c r="H381" s="3">
        <f t="shared" si="14"/>
        <v>3240</v>
      </c>
    </row>
    <row r="382" spans="1:8" ht="21" hidden="1" customHeight="1" x14ac:dyDescent="0.2">
      <c r="A382" s="119" t="s">
        <v>721</v>
      </c>
      <c r="B382" s="119" t="s">
        <v>709</v>
      </c>
      <c r="C382" s="119" t="s">
        <v>722</v>
      </c>
      <c r="D382" s="119">
        <v>4000</v>
      </c>
      <c r="E382" s="119" t="s">
        <v>31</v>
      </c>
      <c r="F382" s="119">
        <v>4180</v>
      </c>
      <c r="G382" s="3">
        <v>3800</v>
      </c>
      <c r="H382" s="3">
        <f t="shared" si="14"/>
        <v>4320</v>
      </c>
    </row>
    <row r="383" spans="1:8" ht="21" hidden="1" customHeight="1" x14ac:dyDescent="0.2">
      <c r="A383" s="119" t="s">
        <v>723</v>
      </c>
      <c r="B383" s="119" t="s">
        <v>709</v>
      </c>
      <c r="C383" s="119" t="s">
        <v>724</v>
      </c>
      <c r="D383" s="119">
        <v>5000</v>
      </c>
      <c r="E383" s="119" t="s">
        <v>31</v>
      </c>
      <c r="F383" s="119">
        <v>4990</v>
      </c>
      <c r="G383" s="3">
        <v>4640</v>
      </c>
      <c r="H383" s="3">
        <f t="shared" si="14"/>
        <v>5400</v>
      </c>
    </row>
    <row r="384" spans="1:8" ht="21" hidden="1" customHeight="1" x14ac:dyDescent="0.2">
      <c r="A384" s="119" t="s">
        <v>725</v>
      </c>
      <c r="B384" s="119" t="s">
        <v>726</v>
      </c>
      <c r="C384" s="119" t="s">
        <v>727</v>
      </c>
      <c r="D384" s="119">
        <v>2500</v>
      </c>
      <c r="E384" s="119" t="s">
        <v>31</v>
      </c>
      <c r="F384" s="119">
        <v>2920</v>
      </c>
      <c r="G384" s="3">
        <v>2510</v>
      </c>
      <c r="H384" s="3">
        <f t="shared" si="14"/>
        <v>2700</v>
      </c>
    </row>
    <row r="385" spans="1:8" ht="21" hidden="1" customHeight="1" x14ac:dyDescent="0.2">
      <c r="A385" s="119" t="s">
        <v>728</v>
      </c>
      <c r="B385" s="119" t="s">
        <v>726</v>
      </c>
      <c r="C385" s="119" t="s">
        <v>729</v>
      </c>
      <c r="D385" s="119">
        <v>3000</v>
      </c>
      <c r="E385" s="119" t="s">
        <v>31</v>
      </c>
      <c r="F385" s="119">
        <v>3350</v>
      </c>
      <c r="G385" s="3">
        <v>2980</v>
      </c>
      <c r="H385" s="3">
        <f t="shared" si="14"/>
        <v>3240</v>
      </c>
    </row>
    <row r="386" spans="1:8" ht="21" hidden="1" customHeight="1" x14ac:dyDescent="0.2">
      <c r="A386" s="119" t="s">
        <v>730</v>
      </c>
      <c r="B386" s="119" t="s">
        <v>726</v>
      </c>
      <c r="C386" s="119" t="s">
        <v>731</v>
      </c>
      <c r="D386" s="119">
        <v>5000</v>
      </c>
      <c r="E386" s="119" t="s">
        <v>31</v>
      </c>
      <c r="F386" s="119">
        <v>5080</v>
      </c>
      <c r="G386" s="3">
        <v>4750</v>
      </c>
      <c r="H386" s="3">
        <f t="shared" si="14"/>
        <v>5400</v>
      </c>
    </row>
    <row r="387" spans="1:8" ht="21" hidden="1" customHeight="1" x14ac:dyDescent="0.2">
      <c r="A387" s="119" t="s">
        <v>732</v>
      </c>
      <c r="B387" s="119" t="s">
        <v>733</v>
      </c>
      <c r="C387" s="119" t="s">
        <v>734</v>
      </c>
      <c r="D387" s="119">
        <v>2000</v>
      </c>
      <c r="E387" s="119" t="s">
        <v>31</v>
      </c>
      <c r="F387" s="119">
        <v>2330</v>
      </c>
      <c r="G387" s="3">
        <v>1790</v>
      </c>
      <c r="H387" s="3">
        <f t="shared" si="14"/>
        <v>2160</v>
      </c>
    </row>
    <row r="388" spans="1:8" ht="21" hidden="1" customHeight="1" x14ac:dyDescent="0.2">
      <c r="A388" s="119" t="s">
        <v>735</v>
      </c>
      <c r="B388" s="119" t="s">
        <v>733</v>
      </c>
      <c r="C388" s="119" t="s">
        <v>736</v>
      </c>
      <c r="D388" s="119">
        <v>2500</v>
      </c>
      <c r="E388" s="119" t="s">
        <v>31</v>
      </c>
      <c r="F388" s="119">
        <v>2720</v>
      </c>
      <c r="G388" s="3">
        <v>2210</v>
      </c>
      <c r="H388" s="3">
        <f t="shared" si="14"/>
        <v>2700</v>
      </c>
    </row>
    <row r="389" spans="1:8" ht="21" hidden="1" customHeight="1" x14ac:dyDescent="0.2">
      <c r="A389" s="119" t="s">
        <v>737</v>
      </c>
      <c r="B389" s="119" t="s">
        <v>733</v>
      </c>
      <c r="C389" s="119" t="s">
        <v>738</v>
      </c>
      <c r="D389" s="119">
        <v>3000</v>
      </c>
      <c r="E389" s="119" t="s">
        <v>31</v>
      </c>
      <c r="F389" s="119">
        <v>3080</v>
      </c>
      <c r="G389" s="3">
        <v>2590</v>
      </c>
      <c r="H389" s="3">
        <f t="shared" si="14"/>
        <v>3240</v>
      </c>
    </row>
    <row r="390" spans="1:8" ht="21" hidden="1" customHeight="1" x14ac:dyDescent="0.2">
      <c r="A390" s="119" t="s">
        <v>739</v>
      </c>
      <c r="B390" s="119" t="s">
        <v>740</v>
      </c>
      <c r="C390" s="119" t="s">
        <v>741</v>
      </c>
      <c r="D390" s="119">
        <v>3000</v>
      </c>
      <c r="E390" s="119" t="s">
        <v>31</v>
      </c>
      <c r="F390" s="119">
        <v>3330</v>
      </c>
      <c r="G390" s="3">
        <v>2920</v>
      </c>
      <c r="H390" s="3">
        <f t="shared" si="14"/>
        <v>3240</v>
      </c>
    </row>
    <row r="391" spans="1:8" ht="21" hidden="1" customHeight="1" x14ac:dyDescent="0.2">
      <c r="A391" s="119" t="s">
        <v>742</v>
      </c>
      <c r="B391" s="119" t="s">
        <v>740</v>
      </c>
      <c r="C391" s="119" t="s">
        <v>743</v>
      </c>
      <c r="D391" s="119">
        <v>4000</v>
      </c>
      <c r="E391" s="119" t="s">
        <v>31</v>
      </c>
      <c r="F391" s="119">
        <v>4180</v>
      </c>
      <c r="G391" s="3">
        <v>3800</v>
      </c>
      <c r="H391" s="3">
        <f t="shared" si="14"/>
        <v>4320</v>
      </c>
    </row>
    <row r="392" spans="1:8" ht="21" hidden="1" customHeight="1" x14ac:dyDescent="0.2">
      <c r="A392" s="119" t="s">
        <v>744</v>
      </c>
      <c r="B392" s="119" t="s">
        <v>740</v>
      </c>
      <c r="C392" s="119" t="s">
        <v>745</v>
      </c>
      <c r="D392" s="119">
        <v>5000</v>
      </c>
      <c r="E392" s="119" t="s">
        <v>31</v>
      </c>
      <c r="F392" s="119">
        <v>4990</v>
      </c>
      <c r="G392" s="3">
        <v>4640</v>
      </c>
      <c r="H392" s="3">
        <f t="shared" si="14"/>
        <v>5400</v>
      </c>
    </row>
    <row r="393" spans="1:8" ht="21" hidden="1" customHeight="1" x14ac:dyDescent="0.2">
      <c r="A393" s="119" t="s">
        <v>746</v>
      </c>
      <c r="B393" s="119" t="s">
        <v>747</v>
      </c>
      <c r="C393" s="119" t="s">
        <v>748</v>
      </c>
      <c r="D393" s="119">
        <v>2500</v>
      </c>
      <c r="E393" s="119" t="s">
        <v>31</v>
      </c>
      <c r="F393" s="119">
        <v>2840</v>
      </c>
      <c r="G393" s="3">
        <v>2380</v>
      </c>
      <c r="H393" s="3">
        <f t="shared" si="14"/>
        <v>2700</v>
      </c>
    </row>
    <row r="394" spans="1:8" ht="21" hidden="1" customHeight="1" x14ac:dyDescent="0.2">
      <c r="A394" s="119" t="s">
        <v>749</v>
      </c>
      <c r="B394" s="119" t="s">
        <v>747</v>
      </c>
      <c r="C394" s="119" t="s">
        <v>750</v>
      </c>
      <c r="D394" s="119">
        <v>3000</v>
      </c>
      <c r="E394" s="119" t="s">
        <v>31</v>
      </c>
      <c r="F394" s="119">
        <v>3250</v>
      </c>
      <c r="G394" s="3">
        <v>2820</v>
      </c>
      <c r="H394" s="3">
        <f t="shared" si="14"/>
        <v>3240</v>
      </c>
    </row>
    <row r="395" spans="1:8" ht="21" hidden="1" customHeight="1" x14ac:dyDescent="0.2">
      <c r="A395" s="119" t="s">
        <v>751</v>
      </c>
      <c r="B395" s="119" t="s">
        <v>747</v>
      </c>
      <c r="C395" s="119" t="s">
        <v>752</v>
      </c>
      <c r="D395" s="119">
        <v>5000</v>
      </c>
      <c r="E395" s="119" t="s">
        <v>31</v>
      </c>
      <c r="F395" s="119">
        <v>4860</v>
      </c>
      <c r="G395" s="3">
        <v>4480</v>
      </c>
      <c r="H395" s="3">
        <f t="shared" si="14"/>
        <v>5400</v>
      </c>
    </row>
    <row r="396" spans="1:8" ht="21" hidden="1" customHeight="1" x14ac:dyDescent="0.2">
      <c r="A396" s="119" t="s">
        <v>753</v>
      </c>
      <c r="B396" s="119" t="s">
        <v>754</v>
      </c>
      <c r="C396" s="119" t="s">
        <v>755</v>
      </c>
      <c r="D396" s="119">
        <v>3000</v>
      </c>
      <c r="E396" s="119" t="s">
        <v>31</v>
      </c>
      <c r="F396" s="119">
        <v>3530</v>
      </c>
      <c r="G396" s="3">
        <v>3050</v>
      </c>
      <c r="H396" s="3">
        <f t="shared" si="14"/>
        <v>3240</v>
      </c>
    </row>
    <row r="397" spans="1:8" ht="21" hidden="1" customHeight="1" x14ac:dyDescent="0.2">
      <c r="A397" s="119" t="s">
        <v>756</v>
      </c>
      <c r="B397" s="119" t="s">
        <v>754</v>
      </c>
      <c r="C397" s="119" t="s">
        <v>757</v>
      </c>
      <c r="D397" s="119">
        <v>4000</v>
      </c>
      <c r="E397" s="119" t="s">
        <v>31</v>
      </c>
      <c r="F397" s="119">
        <v>4430</v>
      </c>
      <c r="G397" s="3">
        <v>4070</v>
      </c>
      <c r="H397" s="3">
        <f t="shared" si="14"/>
        <v>4320</v>
      </c>
    </row>
    <row r="398" spans="1:8" ht="21" hidden="1" customHeight="1" x14ac:dyDescent="0.2">
      <c r="A398" s="119" t="s">
        <v>758</v>
      </c>
      <c r="B398" s="119" t="s">
        <v>754</v>
      </c>
      <c r="C398" s="119" t="s">
        <v>759</v>
      </c>
      <c r="D398" s="119">
        <v>5000</v>
      </c>
      <c r="E398" s="119" t="s">
        <v>31</v>
      </c>
      <c r="F398" s="119">
        <v>5400</v>
      </c>
      <c r="G398" s="3">
        <v>5090</v>
      </c>
      <c r="H398" s="3">
        <f t="shared" si="14"/>
        <v>5400</v>
      </c>
    </row>
    <row r="399" spans="1:8" ht="21" hidden="1" customHeight="1" x14ac:dyDescent="0.2">
      <c r="A399" s="119" t="s">
        <v>760</v>
      </c>
      <c r="B399" s="119" t="s">
        <v>761</v>
      </c>
      <c r="C399" s="119" t="s">
        <v>762</v>
      </c>
      <c r="D399" s="119">
        <v>3000</v>
      </c>
      <c r="E399" s="119" t="s">
        <v>31</v>
      </c>
      <c r="F399" s="119">
        <v>3590</v>
      </c>
      <c r="G399" s="3">
        <v>3050</v>
      </c>
      <c r="H399" s="3">
        <f t="shared" si="14"/>
        <v>3240</v>
      </c>
    </row>
    <row r="400" spans="1:8" ht="21" hidden="1" customHeight="1" x14ac:dyDescent="0.2">
      <c r="A400" s="119" t="s">
        <v>763</v>
      </c>
      <c r="B400" s="119" t="s">
        <v>761</v>
      </c>
      <c r="C400" s="119" t="s">
        <v>764</v>
      </c>
      <c r="D400" s="119">
        <v>5000</v>
      </c>
      <c r="E400" s="119" t="s">
        <v>31</v>
      </c>
      <c r="F400" s="119">
        <v>5400</v>
      </c>
      <c r="G400" s="3">
        <v>4860</v>
      </c>
      <c r="H400" s="3">
        <f t="shared" si="14"/>
        <v>5400</v>
      </c>
    </row>
    <row r="401" spans="1:8" ht="21" hidden="1" customHeight="1" x14ac:dyDescent="0.2">
      <c r="A401" s="119" t="s">
        <v>765</v>
      </c>
      <c r="B401" s="119" t="s">
        <v>766</v>
      </c>
      <c r="C401" s="119" t="s">
        <v>767</v>
      </c>
      <c r="D401" s="119">
        <v>3000</v>
      </c>
      <c r="E401" s="119" t="s">
        <v>31</v>
      </c>
      <c r="F401" s="119">
        <v>3780</v>
      </c>
      <c r="G401" s="3">
        <v>3240</v>
      </c>
      <c r="H401" s="3">
        <f t="shared" si="14"/>
        <v>3240</v>
      </c>
    </row>
    <row r="402" spans="1:8" ht="21" hidden="1" customHeight="1" x14ac:dyDescent="0.2">
      <c r="A402" s="119" t="s">
        <v>768</v>
      </c>
      <c r="B402" s="119" t="s">
        <v>766</v>
      </c>
      <c r="C402" s="119" t="s">
        <v>769</v>
      </c>
      <c r="D402" s="119">
        <v>5000</v>
      </c>
      <c r="E402" s="119" t="s">
        <v>31</v>
      </c>
      <c r="F402" s="119">
        <v>5780</v>
      </c>
      <c r="G402" s="3">
        <v>5400</v>
      </c>
      <c r="H402" s="3">
        <f t="shared" si="14"/>
        <v>5400</v>
      </c>
    </row>
    <row r="403" spans="1:8" ht="21" hidden="1" customHeight="1" x14ac:dyDescent="0.2">
      <c r="A403" s="119" t="s">
        <v>770</v>
      </c>
      <c r="B403" s="119" t="s">
        <v>771</v>
      </c>
      <c r="C403" s="119" t="s">
        <v>772</v>
      </c>
      <c r="D403" s="119">
        <v>2000</v>
      </c>
      <c r="E403" s="119" t="s">
        <v>31</v>
      </c>
      <c r="F403" s="119">
        <v>2490</v>
      </c>
      <c r="G403" s="3">
        <v>1930</v>
      </c>
      <c r="H403" s="3">
        <f t="shared" si="14"/>
        <v>2160</v>
      </c>
    </row>
    <row r="404" spans="1:8" ht="21" hidden="1" customHeight="1" x14ac:dyDescent="0.2">
      <c r="A404" s="119" t="s">
        <v>773</v>
      </c>
      <c r="B404" s="119" t="s">
        <v>771</v>
      </c>
      <c r="C404" s="119" t="s">
        <v>774</v>
      </c>
      <c r="D404" s="119">
        <v>3000</v>
      </c>
      <c r="E404" s="119" t="s">
        <v>31</v>
      </c>
      <c r="F404" s="119">
        <v>3330</v>
      </c>
      <c r="G404" s="3">
        <v>2880</v>
      </c>
      <c r="H404" s="3">
        <f t="shared" si="14"/>
        <v>3240</v>
      </c>
    </row>
    <row r="405" spans="1:8" ht="21" hidden="1" customHeight="1" x14ac:dyDescent="0.2">
      <c r="A405" s="119" t="s">
        <v>775</v>
      </c>
      <c r="B405" s="119" t="s">
        <v>776</v>
      </c>
      <c r="C405" s="119" t="s">
        <v>777</v>
      </c>
      <c r="D405" s="119">
        <v>3000</v>
      </c>
      <c r="E405" s="119" t="s">
        <v>31</v>
      </c>
      <c r="F405" s="119">
        <v>3340</v>
      </c>
      <c r="G405" s="3">
        <v>2880</v>
      </c>
      <c r="H405" s="3">
        <f t="shared" si="14"/>
        <v>3240</v>
      </c>
    </row>
    <row r="406" spans="1:8" ht="21" hidden="1" customHeight="1" x14ac:dyDescent="0.2">
      <c r="A406" s="119" t="s">
        <v>778</v>
      </c>
      <c r="B406" s="119" t="s">
        <v>776</v>
      </c>
      <c r="C406" s="119" t="s">
        <v>779</v>
      </c>
      <c r="D406" s="119">
        <v>5000</v>
      </c>
      <c r="E406" s="119" t="s">
        <v>31</v>
      </c>
      <c r="F406" s="119">
        <v>5000</v>
      </c>
      <c r="G406" s="3">
        <v>4590</v>
      </c>
      <c r="H406" s="3">
        <f t="shared" si="14"/>
        <v>5400</v>
      </c>
    </row>
    <row r="407" spans="1:8" ht="21" hidden="1" customHeight="1" x14ac:dyDescent="0.2">
      <c r="A407" s="119" t="s">
        <v>780</v>
      </c>
      <c r="B407" s="119" t="s">
        <v>781</v>
      </c>
      <c r="C407" s="119" t="s">
        <v>782</v>
      </c>
      <c r="D407" s="119">
        <v>2500</v>
      </c>
      <c r="E407" s="119" t="s">
        <v>31</v>
      </c>
      <c r="F407" s="119">
        <v>2990</v>
      </c>
      <c r="G407" s="3">
        <v>2540</v>
      </c>
      <c r="H407" s="3">
        <f t="shared" si="14"/>
        <v>2700</v>
      </c>
    </row>
    <row r="408" spans="1:8" ht="21" hidden="1" customHeight="1" x14ac:dyDescent="0.2">
      <c r="A408" s="119" t="s">
        <v>783</v>
      </c>
      <c r="B408" s="119" t="s">
        <v>781</v>
      </c>
      <c r="C408" s="119" t="s">
        <v>784</v>
      </c>
      <c r="D408" s="119">
        <v>3000</v>
      </c>
      <c r="E408" s="119" t="s">
        <v>31</v>
      </c>
      <c r="F408" s="119">
        <v>3420</v>
      </c>
      <c r="G408" s="3">
        <v>3010</v>
      </c>
      <c r="H408" s="3">
        <f t="shared" si="14"/>
        <v>3240</v>
      </c>
    </row>
    <row r="409" spans="1:8" ht="21" hidden="1" customHeight="1" x14ac:dyDescent="0.2">
      <c r="A409" s="119" t="s">
        <v>785</v>
      </c>
      <c r="B409" s="119" t="s">
        <v>781</v>
      </c>
      <c r="C409" s="119" t="s">
        <v>786</v>
      </c>
      <c r="D409" s="119">
        <v>4000</v>
      </c>
      <c r="E409" s="119" t="s">
        <v>31</v>
      </c>
      <c r="F409" s="119">
        <v>4300</v>
      </c>
      <c r="G409" s="3">
        <v>3930</v>
      </c>
      <c r="H409" s="3">
        <f t="shared" si="14"/>
        <v>4320</v>
      </c>
    </row>
    <row r="410" spans="1:8" ht="21" hidden="1" customHeight="1" x14ac:dyDescent="0.2">
      <c r="A410" s="119" t="s">
        <v>787</v>
      </c>
      <c r="B410" s="119" t="s">
        <v>781</v>
      </c>
      <c r="C410" s="119" t="s">
        <v>788</v>
      </c>
      <c r="D410" s="119">
        <v>5000</v>
      </c>
      <c r="E410" s="119" t="s">
        <v>31</v>
      </c>
      <c r="F410" s="119">
        <v>5130</v>
      </c>
      <c r="G410" s="3">
        <v>4810</v>
      </c>
      <c r="H410" s="3">
        <f t="shared" si="14"/>
        <v>5400</v>
      </c>
    </row>
    <row r="411" spans="1:8" ht="21" hidden="1" customHeight="1" x14ac:dyDescent="0.2">
      <c r="A411" s="119" t="s">
        <v>789</v>
      </c>
      <c r="B411" s="119" t="s">
        <v>790</v>
      </c>
      <c r="C411" s="119" t="s">
        <v>791</v>
      </c>
      <c r="D411" s="119">
        <v>3000</v>
      </c>
      <c r="E411" s="119" t="s">
        <v>31</v>
      </c>
      <c r="F411" s="119">
        <v>3410</v>
      </c>
      <c r="G411" s="3">
        <v>2920</v>
      </c>
      <c r="H411" s="3">
        <f t="shared" si="14"/>
        <v>3240</v>
      </c>
    </row>
    <row r="412" spans="1:8" ht="21" hidden="1" customHeight="1" x14ac:dyDescent="0.2">
      <c r="A412" s="119" t="s">
        <v>792</v>
      </c>
      <c r="B412" s="119" t="s">
        <v>793</v>
      </c>
      <c r="C412" s="119" t="s">
        <v>794</v>
      </c>
      <c r="D412" s="119">
        <v>3000</v>
      </c>
      <c r="E412" s="119" t="s">
        <v>31</v>
      </c>
      <c r="F412" s="119">
        <v>3340</v>
      </c>
      <c r="G412" s="3">
        <v>2880</v>
      </c>
      <c r="H412" s="3">
        <f t="shared" si="14"/>
        <v>3240</v>
      </c>
    </row>
    <row r="413" spans="1:8" ht="21" hidden="1" customHeight="1" x14ac:dyDescent="0.2">
      <c r="A413" s="119" t="s">
        <v>795</v>
      </c>
      <c r="B413" s="119" t="s">
        <v>793</v>
      </c>
      <c r="C413" s="119" t="s">
        <v>796</v>
      </c>
      <c r="D413" s="119">
        <v>5000</v>
      </c>
      <c r="E413" s="119" t="s">
        <v>31</v>
      </c>
      <c r="F413" s="119">
        <v>4990</v>
      </c>
      <c r="G413" s="3">
        <v>4640</v>
      </c>
      <c r="H413" s="3">
        <f t="shared" si="14"/>
        <v>5400</v>
      </c>
    </row>
    <row r="414" spans="1:8" ht="21" hidden="1" customHeight="1" x14ac:dyDescent="0.2">
      <c r="A414" s="119" t="s">
        <v>797</v>
      </c>
      <c r="B414" s="119" t="s">
        <v>798</v>
      </c>
      <c r="C414" s="119" t="s">
        <v>799</v>
      </c>
      <c r="D414" s="119">
        <v>3000</v>
      </c>
      <c r="E414" s="119" t="s">
        <v>31</v>
      </c>
      <c r="F414" s="119">
        <v>3340</v>
      </c>
      <c r="G414" s="3">
        <v>2880</v>
      </c>
      <c r="H414" s="3">
        <f t="shared" si="14"/>
        <v>3240</v>
      </c>
    </row>
    <row r="415" spans="1:8" ht="21" hidden="1" customHeight="1" x14ac:dyDescent="0.2">
      <c r="A415" s="119" t="s">
        <v>800</v>
      </c>
      <c r="B415" s="119" t="s">
        <v>798</v>
      </c>
      <c r="C415" s="119" t="s">
        <v>801</v>
      </c>
      <c r="D415" s="119">
        <v>5000</v>
      </c>
      <c r="E415" s="119" t="s">
        <v>31</v>
      </c>
      <c r="F415" s="119">
        <v>4990</v>
      </c>
      <c r="G415" s="3">
        <v>4640</v>
      </c>
      <c r="H415" s="3">
        <f t="shared" si="14"/>
        <v>5400</v>
      </c>
    </row>
    <row r="416" spans="1:8" ht="21" hidden="1" customHeight="1" x14ac:dyDescent="0.2">
      <c r="A416" s="119" t="s">
        <v>802</v>
      </c>
      <c r="B416" s="119" t="s">
        <v>803</v>
      </c>
      <c r="C416" s="119" t="s">
        <v>804</v>
      </c>
      <c r="D416" s="119">
        <v>3000</v>
      </c>
      <c r="E416" s="119" t="s">
        <v>31</v>
      </c>
      <c r="F416" s="119">
        <v>3590</v>
      </c>
      <c r="G416" s="3">
        <v>3050</v>
      </c>
      <c r="H416" s="3">
        <f t="shared" si="14"/>
        <v>3240</v>
      </c>
    </row>
    <row r="417" spans="1:8" ht="21" hidden="1" customHeight="1" x14ac:dyDescent="0.2">
      <c r="A417" s="119" t="s">
        <v>805</v>
      </c>
      <c r="B417" s="119" t="s">
        <v>803</v>
      </c>
      <c r="C417" s="119" t="s">
        <v>806</v>
      </c>
      <c r="D417" s="119">
        <v>4000</v>
      </c>
      <c r="E417" s="119" t="s">
        <v>31</v>
      </c>
      <c r="F417" s="119">
        <v>4180</v>
      </c>
      <c r="G417" s="3">
        <v>3800</v>
      </c>
      <c r="H417" s="3">
        <f t="shared" si="14"/>
        <v>4320</v>
      </c>
    </row>
    <row r="418" spans="1:8" ht="21" hidden="1" customHeight="1" x14ac:dyDescent="0.2">
      <c r="A418" s="119" t="s">
        <v>807</v>
      </c>
      <c r="B418" s="119" t="s">
        <v>803</v>
      </c>
      <c r="C418" s="119" t="s">
        <v>808</v>
      </c>
      <c r="D418" s="119">
        <v>5000</v>
      </c>
      <c r="E418" s="119" t="s">
        <v>31</v>
      </c>
      <c r="F418" s="119">
        <v>4990</v>
      </c>
      <c r="G418" s="3">
        <v>4640</v>
      </c>
      <c r="H418" s="3">
        <f t="shared" si="14"/>
        <v>5400</v>
      </c>
    </row>
    <row r="419" spans="1:8" ht="21" hidden="1" customHeight="1" x14ac:dyDescent="0.2">
      <c r="A419" s="119" t="s">
        <v>809</v>
      </c>
      <c r="B419" s="119" t="s">
        <v>810</v>
      </c>
      <c r="C419" s="119" t="s">
        <v>811</v>
      </c>
      <c r="D419" s="119">
        <v>2500</v>
      </c>
      <c r="E419" s="119" t="s">
        <v>31</v>
      </c>
      <c r="F419" s="119">
        <v>2280</v>
      </c>
      <c r="G419" s="3">
        <v>1760</v>
      </c>
      <c r="H419" s="3">
        <f t="shared" si="14"/>
        <v>2700</v>
      </c>
    </row>
    <row r="420" spans="1:8" ht="21" hidden="1" customHeight="1" x14ac:dyDescent="0.2">
      <c r="A420" s="119" t="s">
        <v>812</v>
      </c>
      <c r="B420" s="119" t="s">
        <v>810</v>
      </c>
      <c r="C420" s="119" t="s">
        <v>813</v>
      </c>
      <c r="D420" s="119">
        <v>3000</v>
      </c>
      <c r="E420" s="119" t="s">
        <v>31</v>
      </c>
      <c r="F420" s="119">
        <v>2580</v>
      </c>
      <c r="G420" s="3">
        <v>2070</v>
      </c>
      <c r="H420" s="3">
        <f t="shared" si="14"/>
        <v>3240</v>
      </c>
    </row>
    <row r="421" spans="1:8" ht="21" hidden="1" customHeight="1" x14ac:dyDescent="0.2">
      <c r="A421" s="119" t="s">
        <v>814</v>
      </c>
      <c r="B421" s="119" t="s">
        <v>810</v>
      </c>
      <c r="C421" s="119" t="s">
        <v>815</v>
      </c>
      <c r="D421" s="119">
        <v>5000</v>
      </c>
      <c r="E421" s="119" t="s">
        <v>31</v>
      </c>
      <c r="F421" s="119">
        <v>3770</v>
      </c>
      <c r="G421" s="3">
        <v>3240</v>
      </c>
      <c r="H421" s="3">
        <f t="shared" si="14"/>
        <v>5400</v>
      </c>
    </row>
    <row r="422" spans="1:8" ht="21" hidden="1" customHeight="1" x14ac:dyDescent="0.2">
      <c r="A422" s="119" t="s">
        <v>816</v>
      </c>
      <c r="B422" s="119" t="s">
        <v>817</v>
      </c>
      <c r="C422" s="119" t="s">
        <v>818</v>
      </c>
      <c r="D422" s="119">
        <v>3000</v>
      </c>
      <c r="E422" s="119" t="s">
        <v>31</v>
      </c>
      <c r="F422" s="119">
        <v>3340</v>
      </c>
      <c r="G422" s="3">
        <v>2850</v>
      </c>
      <c r="H422" s="3">
        <f t="shared" si="14"/>
        <v>3240</v>
      </c>
    </row>
    <row r="423" spans="1:8" ht="21" hidden="1" customHeight="1" x14ac:dyDescent="0.2">
      <c r="A423" s="119" t="s">
        <v>819</v>
      </c>
      <c r="B423" s="119" t="s">
        <v>817</v>
      </c>
      <c r="C423" s="119" t="s">
        <v>820</v>
      </c>
      <c r="D423" s="119">
        <v>5000</v>
      </c>
      <c r="E423" s="119" t="s">
        <v>31</v>
      </c>
      <c r="F423" s="119">
        <v>5000</v>
      </c>
      <c r="G423" s="3">
        <v>4540</v>
      </c>
      <c r="H423" s="3">
        <f t="shared" si="14"/>
        <v>5400</v>
      </c>
    </row>
    <row r="424" spans="1:8" ht="21" hidden="1" customHeight="1" x14ac:dyDescent="0.2">
      <c r="A424" s="119" t="s">
        <v>821</v>
      </c>
      <c r="B424" s="119" t="s">
        <v>822</v>
      </c>
      <c r="C424" s="119" t="s">
        <v>823</v>
      </c>
      <c r="D424" s="119">
        <v>2000</v>
      </c>
      <c r="E424" s="119" t="s">
        <v>31</v>
      </c>
      <c r="F424" s="119">
        <v>2010</v>
      </c>
      <c r="G424" s="3">
        <v>1470</v>
      </c>
      <c r="H424" s="3">
        <f t="shared" si="14"/>
        <v>2160</v>
      </c>
    </row>
    <row r="425" spans="1:8" ht="21" hidden="1" customHeight="1" x14ac:dyDescent="0.2">
      <c r="A425" s="119" t="s">
        <v>824</v>
      </c>
      <c r="B425" s="119" t="s">
        <v>822</v>
      </c>
      <c r="C425" s="119" t="s">
        <v>825</v>
      </c>
      <c r="D425" s="119">
        <v>3000</v>
      </c>
      <c r="E425" s="119" t="s">
        <v>31</v>
      </c>
      <c r="F425" s="119">
        <v>2590</v>
      </c>
      <c r="G425" s="3">
        <v>2070</v>
      </c>
      <c r="H425" s="3">
        <f t="shared" si="14"/>
        <v>3240</v>
      </c>
    </row>
    <row r="426" spans="1:8" ht="21" hidden="1" customHeight="1" x14ac:dyDescent="0.2">
      <c r="A426" s="119" t="s">
        <v>826</v>
      </c>
      <c r="B426" s="119" t="s">
        <v>822</v>
      </c>
      <c r="C426" s="119" t="s">
        <v>827</v>
      </c>
      <c r="D426" s="119">
        <v>5000</v>
      </c>
      <c r="E426" s="119" t="s">
        <v>31</v>
      </c>
      <c r="F426" s="119">
        <v>3770</v>
      </c>
      <c r="G426" s="3">
        <v>3240</v>
      </c>
      <c r="H426" s="3">
        <f t="shared" si="14"/>
        <v>5400</v>
      </c>
    </row>
    <row r="427" spans="1:8" ht="21" hidden="1" customHeight="1" x14ac:dyDescent="0.2">
      <c r="A427" s="119" t="s">
        <v>828</v>
      </c>
      <c r="B427" s="119" t="s">
        <v>829</v>
      </c>
      <c r="C427" s="119" t="s">
        <v>830</v>
      </c>
      <c r="D427" s="119">
        <v>3000</v>
      </c>
      <c r="E427" s="119" t="s">
        <v>31</v>
      </c>
      <c r="F427" s="119">
        <v>3340</v>
      </c>
      <c r="G427" s="3">
        <v>2850</v>
      </c>
      <c r="H427" s="3">
        <f t="shared" si="14"/>
        <v>3240</v>
      </c>
    </row>
    <row r="428" spans="1:8" ht="21" hidden="1" customHeight="1" x14ac:dyDescent="0.2">
      <c r="A428" s="119" t="s">
        <v>831</v>
      </c>
      <c r="B428" s="119" t="s">
        <v>829</v>
      </c>
      <c r="C428" s="119" t="s">
        <v>832</v>
      </c>
      <c r="D428" s="119">
        <v>5000</v>
      </c>
      <c r="E428" s="119" t="s">
        <v>31</v>
      </c>
      <c r="F428" s="119">
        <v>5000</v>
      </c>
      <c r="G428" s="3">
        <v>4540</v>
      </c>
      <c r="H428" s="3">
        <f t="shared" si="14"/>
        <v>5400</v>
      </c>
    </row>
    <row r="429" spans="1:8" ht="21" hidden="1" customHeight="1" x14ac:dyDescent="0.2">
      <c r="A429" s="119" t="s">
        <v>833</v>
      </c>
      <c r="B429" s="119" t="s">
        <v>834</v>
      </c>
      <c r="C429" s="119" t="s">
        <v>835</v>
      </c>
      <c r="D429" s="119">
        <v>3000</v>
      </c>
      <c r="E429" s="119" t="s">
        <v>31</v>
      </c>
      <c r="F429" s="119">
        <v>3340</v>
      </c>
      <c r="G429" s="3">
        <v>2850</v>
      </c>
      <c r="H429" s="3">
        <f t="shared" si="14"/>
        <v>3240</v>
      </c>
    </row>
    <row r="430" spans="1:8" ht="21" hidden="1" customHeight="1" x14ac:dyDescent="0.2">
      <c r="A430" s="119" t="s">
        <v>836</v>
      </c>
      <c r="B430" s="119" t="s">
        <v>834</v>
      </c>
      <c r="C430" s="119" t="s">
        <v>837</v>
      </c>
      <c r="D430" s="119">
        <v>5000</v>
      </c>
      <c r="E430" s="119" t="s">
        <v>31</v>
      </c>
      <c r="F430" s="119">
        <v>5000</v>
      </c>
      <c r="G430" s="3">
        <v>4540</v>
      </c>
      <c r="H430" s="3">
        <f t="shared" si="14"/>
        <v>5400</v>
      </c>
    </row>
    <row r="431" spans="1:8" ht="21" hidden="1" customHeight="1" x14ac:dyDescent="0.2">
      <c r="A431" s="119" t="s">
        <v>838</v>
      </c>
      <c r="B431" s="119" t="s">
        <v>839</v>
      </c>
      <c r="C431" s="119" t="s">
        <v>840</v>
      </c>
      <c r="D431" s="119">
        <v>3000</v>
      </c>
      <c r="E431" s="119" t="s">
        <v>31</v>
      </c>
      <c r="F431" s="119">
        <v>3120</v>
      </c>
      <c r="G431" s="3">
        <v>2660</v>
      </c>
      <c r="H431" s="3">
        <f t="shared" ref="H431:H494" si="15">+D431*E431+D431</f>
        <v>3240</v>
      </c>
    </row>
    <row r="432" spans="1:8" ht="21" hidden="1" customHeight="1" x14ac:dyDescent="0.2">
      <c r="A432" s="119" t="s">
        <v>841</v>
      </c>
      <c r="B432" s="119" t="s">
        <v>839</v>
      </c>
      <c r="C432" s="119" t="s">
        <v>842</v>
      </c>
      <c r="D432" s="119">
        <v>5000</v>
      </c>
      <c r="E432" s="119" t="s">
        <v>31</v>
      </c>
      <c r="F432" s="119">
        <v>4640</v>
      </c>
      <c r="G432" s="3">
        <v>4210</v>
      </c>
      <c r="H432" s="3">
        <f t="shared" si="15"/>
        <v>5400</v>
      </c>
    </row>
    <row r="433" spans="1:8" ht="21" hidden="1" customHeight="1" x14ac:dyDescent="0.2">
      <c r="A433" s="119" t="s">
        <v>843</v>
      </c>
      <c r="B433" s="119" t="s">
        <v>844</v>
      </c>
      <c r="C433" s="119" t="s">
        <v>845</v>
      </c>
      <c r="D433" s="119">
        <v>3000</v>
      </c>
      <c r="E433" s="119" t="s">
        <v>634</v>
      </c>
      <c r="F433" s="119">
        <v>3400</v>
      </c>
      <c r="G433" s="3">
        <v>2970</v>
      </c>
      <c r="H433" s="3">
        <f t="shared" si="15"/>
        <v>3300</v>
      </c>
    </row>
    <row r="434" spans="1:8" ht="21" hidden="1" customHeight="1" x14ac:dyDescent="0.2">
      <c r="A434" s="119" t="s">
        <v>846</v>
      </c>
      <c r="B434" s="119" t="s">
        <v>844</v>
      </c>
      <c r="C434" s="119" t="s">
        <v>847</v>
      </c>
      <c r="D434" s="119">
        <v>5000</v>
      </c>
      <c r="E434" s="119" t="s">
        <v>634</v>
      </c>
      <c r="F434" s="119">
        <v>5080</v>
      </c>
      <c r="G434" s="3">
        <v>4620</v>
      </c>
      <c r="H434" s="3">
        <f t="shared" si="15"/>
        <v>5500</v>
      </c>
    </row>
    <row r="435" spans="1:8" ht="21" hidden="1" customHeight="1" x14ac:dyDescent="0.2">
      <c r="A435" s="119" t="s">
        <v>848</v>
      </c>
      <c r="B435" s="119" t="s">
        <v>849</v>
      </c>
      <c r="C435" s="119" t="s">
        <v>850</v>
      </c>
      <c r="D435" s="119">
        <v>3000</v>
      </c>
      <c r="E435" s="119" t="s">
        <v>634</v>
      </c>
      <c r="F435" s="119">
        <v>3400</v>
      </c>
      <c r="G435" s="3">
        <v>2970</v>
      </c>
      <c r="H435" s="3">
        <f t="shared" si="15"/>
        <v>3300</v>
      </c>
    </row>
    <row r="436" spans="1:8" ht="21" hidden="1" customHeight="1" x14ac:dyDescent="0.2">
      <c r="A436" s="119" t="s">
        <v>851</v>
      </c>
      <c r="B436" s="119" t="s">
        <v>849</v>
      </c>
      <c r="C436" s="119" t="s">
        <v>852</v>
      </c>
      <c r="D436" s="119">
        <v>4000</v>
      </c>
      <c r="E436" s="119" t="s">
        <v>634</v>
      </c>
      <c r="F436" s="119">
        <v>4220</v>
      </c>
      <c r="G436" s="3">
        <v>3830</v>
      </c>
      <c r="H436" s="3">
        <f t="shared" si="15"/>
        <v>4400</v>
      </c>
    </row>
    <row r="437" spans="1:8" ht="21" hidden="1" customHeight="1" x14ac:dyDescent="0.2">
      <c r="A437" s="119" t="s">
        <v>853</v>
      </c>
      <c r="B437" s="119" t="s">
        <v>849</v>
      </c>
      <c r="C437" s="119" t="s">
        <v>854</v>
      </c>
      <c r="D437" s="119">
        <v>5000</v>
      </c>
      <c r="E437" s="119" t="s">
        <v>634</v>
      </c>
      <c r="F437" s="119">
        <v>5080</v>
      </c>
      <c r="G437" s="3">
        <v>4620</v>
      </c>
      <c r="H437" s="3">
        <f t="shared" si="15"/>
        <v>5500</v>
      </c>
    </row>
    <row r="438" spans="1:8" ht="21" hidden="1" customHeight="1" x14ac:dyDescent="0.2">
      <c r="A438" s="119" t="s">
        <v>855</v>
      </c>
      <c r="B438" s="119" t="s">
        <v>856</v>
      </c>
      <c r="C438" s="119" t="s">
        <v>857</v>
      </c>
      <c r="D438" s="119">
        <v>3000</v>
      </c>
      <c r="E438" s="119" t="s">
        <v>634</v>
      </c>
      <c r="F438" s="119">
        <v>3600</v>
      </c>
      <c r="G438" s="3">
        <v>3200</v>
      </c>
      <c r="H438" s="3">
        <f t="shared" si="15"/>
        <v>3300</v>
      </c>
    </row>
    <row r="439" spans="1:8" ht="21" hidden="1" customHeight="1" x14ac:dyDescent="0.2">
      <c r="A439" s="119" t="s">
        <v>858</v>
      </c>
      <c r="B439" s="119" t="s">
        <v>856</v>
      </c>
      <c r="C439" s="119" t="s">
        <v>859</v>
      </c>
      <c r="D439" s="119">
        <v>4000</v>
      </c>
      <c r="E439" s="119" t="s">
        <v>634</v>
      </c>
      <c r="F439" s="119">
        <v>4570</v>
      </c>
      <c r="G439" s="3">
        <v>4180</v>
      </c>
      <c r="H439" s="3">
        <f t="shared" si="15"/>
        <v>4400</v>
      </c>
    </row>
    <row r="440" spans="1:8" ht="21" hidden="1" customHeight="1" x14ac:dyDescent="0.2">
      <c r="A440" s="119" t="s">
        <v>860</v>
      </c>
      <c r="B440" s="119" t="s">
        <v>856</v>
      </c>
      <c r="C440" s="119" t="s">
        <v>861</v>
      </c>
      <c r="D440" s="119">
        <v>5000</v>
      </c>
      <c r="E440" s="119" t="s">
        <v>634</v>
      </c>
      <c r="F440" s="119">
        <v>5390</v>
      </c>
      <c r="G440" s="3">
        <v>5010</v>
      </c>
      <c r="H440" s="3">
        <f t="shared" si="15"/>
        <v>5500</v>
      </c>
    </row>
    <row r="441" spans="1:8" ht="21" hidden="1" customHeight="1" x14ac:dyDescent="0.2">
      <c r="A441" s="119" t="s">
        <v>862</v>
      </c>
      <c r="B441" s="119" t="s">
        <v>863</v>
      </c>
      <c r="C441" s="119" t="s">
        <v>864</v>
      </c>
      <c r="D441" s="119">
        <v>3000</v>
      </c>
      <c r="E441" s="119" t="s">
        <v>634</v>
      </c>
      <c r="F441" s="119">
        <v>3420</v>
      </c>
      <c r="G441" s="3">
        <v>3010</v>
      </c>
      <c r="H441" s="3">
        <f t="shared" si="15"/>
        <v>3300</v>
      </c>
    </row>
    <row r="442" spans="1:8" ht="21" hidden="1" customHeight="1" x14ac:dyDescent="0.2">
      <c r="A442" s="119" t="s">
        <v>865</v>
      </c>
      <c r="B442" s="119" t="s">
        <v>863</v>
      </c>
      <c r="C442" s="119" t="s">
        <v>866</v>
      </c>
      <c r="D442" s="119">
        <v>4000</v>
      </c>
      <c r="E442" s="119" t="s">
        <v>634</v>
      </c>
      <c r="F442" s="119">
        <v>4300</v>
      </c>
      <c r="G442" s="3">
        <v>3930</v>
      </c>
      <c r="H442" s="3">
        <f t="shared" si="15"/>
        <v>4400</v>
      </c>
    </row>
    <row r="443" spans="1:8" ht="21" hidden="1" customHeight="1" x14ac:dyDescent="0.2">
      <c r="A443" s="119" t="s">
        <v>867</v>
      </c>
      <c r="B443" s="119" t="s">
        <v>863</v>
      </c>
      <c r="C443" s="119" t="s">
        <v>868</v>
      </c>
      <c r="D443" s="119">
        <v>5000</v>
      </c>
      <c r="E443" s="119" t="s">
        <v>634</v>
      </c>
      <c r="F443" s="119">
        <v>5130</v>
      </c>
      <c r="G443" s="3">
        <v>4810</v>
      </c>
      <c r="H443" s="3">
        <f t="shared" si="15"/>
        <v>5500</v>
      </c>
    </row>
    <row r="444" spans="1:8" ht="21" hidden="1" customHeight="1" x14ac:dyDescent="0.2">
      <c r="A444" s="119" t="s">
        <v>869</v>
      </c>
      <c r="B444" s="119" t="s">
        <v>870</v>
      </c>
      <c r="C444" s="119" t="s">
        <v>871</v>
      </c>
      <c r="D444" s="119">
        <v>3000</v>
      </c>
      <c r="E444" s="119" t="s">
        <v>634</v>
      </c>
      <c r="F444" s="119">
        <v>3230</v>
      </c>
      <c r="G444" s="3">
        <v>2770</v>
      </c>
      <c r="H444" s="3">
        <f t="shared" si="15"/>
        <v>3300</v>
      </c>
    </row>
    <row r="445" spans="1:8" ht="21" hidden="1" customHeight="1" x14ac:dyDescent="0.2">
      <c r="A445" s="119" t="s">
        <v>872</v>
      </c>
      <c r="B445" s="119" t="s">
        <v>870</v>
      </c>
      <c r="C445" s="119" t="s">
        <v>873</v>
      </c>
      <c r="D445" s="119">
        <v>5000</v>
      </c>
      <c r="E445" s="119" t="s">
        <v>634</v>
      </c>
      <c r="F445" s="119">
        <v>4820</v>
      </c>
      <c r="G445" s="3">
        <v>4400</v>
      </c>
      <c r="H445" s="3">
        <f t="shared" si="15"/>
        <v>5500</v>
      </c>
    </row>
    <row r="446" spans="1:8" ht="21" hidden="1" customHeight="1" x14ac:dyDescent="0.2">
      <c r="A446" s="119" t="s">
        <v>874</v>
      </c>
      <c r="B446" s="119" t="s">
        <v>875</v>
      </c>
      <c r="C446" s="119" t="s">
        <v>876</v>
      </c>
      <c r="D446" s="119">
        <v>3000</v>
      </c>
      <c r="E446" s="119" t="s">
        <v>634</v>
      </c>
      <c r="F446" s="119">
        <v>2890</v>
      </c>
      <c r="G446" s="3">
        <v>2380</v>
      </c>
      <c r="H446" s="3">
        <f t="shared" si="15"/>
        <v>3300</v>
      </c>
    </row>
    <row r="447" spans="1:8" ht="21" hidden="1" customHeight="1" x14ac:dyDescent="0.2">
      <c r="A447" s="119" t="s">
        <v>877</v>
      </c>
      <c r="B447" s="119" t="s">
        <v>875</v>
      </c>
      <c r="C447" s="119" t="s">
        <v>878</v>
      </c>
      <c r="D447" s="119">
        <v>4000</v>
      </c>
      <c r="E447" s="119" t="s">
        <v>634</v>
      </c>
      <c r="F447" s="119">
        <v>3590</v>
      </c>
      <c r="G447" s="3">
        <v>3080</v>
      </c>
      <c r="H447" s="3">
        <f t="shared" si="15"/>
        <v>4400</v>
      </c>
    </row>
    <row r="448" spans="1:8" ht="21" hidden="1" customHeight="1" x14ac:dyDescent="0.2">
      <c r="A448" s="119" t="s">
        <v>879</v>
      </c>
      <c r="B448" s="119" t="s">
        <v>875</v>
      </c>
      <c r="C448" s="119" t="s">
        <v>880</v>
      </c>
      <c r="D448" s="119">
        <v>5000</v>
      </c>
      <c r="E448" s="119" t="s">
        <v>634</v>
      </c>
      <c r="F448" s="119">
        <v>4240</v>
      </c>
      <c r="G448" s="3">
        <v>3740</v>
      </c>
      <c r="H448" s="3">
        <f t="shared" si="15"/>
        <v>5500</v>
      </c>
    </row>
    <row r="449" spans="1:8" ht="21" hidden="1" customHeight="1" x14ac:dyDescent="0.2">
      <c r="A449" s="119" t="s">
        <v>881</v>
      </c>
      <c r="B449" s="119" t="s">
        <v>882</v>
      </c>
      <c r="C449" s="119" t="s">
        <v>883</v>
      </c>
      <c r="D449" s="119">
        <v>3000</v>
      </c>
      <c r="E449" s="119" t="s">
        <v>634</v>
      </c>
      <c r="F449" s="119">
        <v>3230</v>
      </c>
      <c r="G449" s="3">
        <v>2770</v>
      </c>
      <c r="H449" s="3">
        <f t="shared" si="15"/>
        <v>3300</v>
      </c>
    </row>
    <row r="450" spans="1:8" ht="21" hidden="1" customHeight="1" x14ac:dyDescent="0.2">
      <c r="A450" s="119" t="s">
        <v>884</v>
      </c>
      <c r="B450" s="119" t="s">
        <v>882</v>
      </c>
      <c r="C450" s="119" t="s">
        <v>885</v>
      </c>
      <c r="D450" s="119">
        <v>4000</v>
      </c>
      <c r="E450" s="119" t="s">
        <v>634</v>
      </c>
      <c r="F450" s="119">
        <v>4010</v>
      </c>
      <c r="G450" s="3">
        <v>3620</v>
      </c>
      <c r="H450" s="3">
        <f t="shared" si="15"/>
        <v>4400</v>
      </c>
    </row>
    <row r="451" spans="1:8" ht="21" hidden="1" customHeight="1" x14ac:dyDescent="0.2">
      <c r="A451" s="119" t="s">
        <v>886</v>
      </c>
      <c r="B451" s="119" t="s">
        <v>882</v>
      </c>
      <c r="C451" s="119" t="s">
        <v>887</v>
      </c>
      <c r="D451" s="119">
        <v>5000</v>
      </c>
      <c r="E451" s="119" t="s">
        <v>634</v>
      </c>
      <c r="F451" s="119">
        <v>4820</v>
      </c>
      <c r="G451" s="3">
        <v>4400</v>
      </c>
      <c r="H451" s="3">
        <f t="shared" si="15"/>
        <v>5500</v>
      </c>
    </row>
    <row r="452" spans="1:8" ht="21" hidden="1" customHeight="1" x14ac:dyDescent="0.2">
      <c r="A452" s="119" t="s">
        <v>888</v>
      </c>
      <c r="B452" s="119" t="s">
        <v>889</v>
      </c>
      <c r="C452" s="119" t="s">
        <v>890</v>
      </c>
      <c r="D452" s="119">
        <v>3000</v>
      </c>
      <c r="E452" s="119" t="s">
        <v>634</v>
      </c>
      <c r="F452" s="119">
        <v>2880</v>
      </c>
      <c r="G452" s="3">
        <v>2420</v>
      </c>
      <c r="H452" s="3">
        <f t="shared" si="15"/>
        <v>3300</v>
      </c>
    </row>
    <row r="453" spans="1:8" ht="21" hidden="1" customHeight="1" x14ac:dyDescent="0.2">
      <c r="A453" s="119" t="s">
        <v>891</v>
      </c>
      <c r="B453" s="119" t="s">
        <v>889</v>
      </c>
      <c r="C453" s="119" t="s">
        <v>892</v>
      </c>
      <c r="D453" s="119">
        <v>4000</v>
      </c>
      <c r="E453" s="119" t="s">
        <v>634</v>
      </c>
      <c r="F453" s="119">
        <v>3550</v>
      </c>
      <c r="G453" s="3">
        <v>3120</v>
      </c>
      <c r="H453" s="3">
        <f t="shared" si="15"/>
        <v>4400</v>
      </c>
    </row>
    <row r="454" spans="1:8" ht="21" hidden="1" customHeight="1" x14ac:dyDescent="0.2">
      <c r="A454" s="119" t="s">
        <v>893</v>
      </c>
      <c r="B454" s="119" t="s">
        <v>889</v>
      </c>
      <c r="C454" s="119" t="s">
        <v>894</v>
      </c>
      <c r="D454" s="119">
        <v>5000</v>
      </c>
      <c r="E454" s="119" t="s">
        <v>634</v>
      </c>
      <c r="F454" s="119">
        <v>4240</v>
      </c>
      <c r="G454" s="3">
        <v>3800</v>
      </c>
      <c r="H454" s="3">
        <f t="shared" si="15"/>
        <v>5500</v>
      </c>
    </row>
    <row r="455" spans="1:8" ht="21" hidden="1" customHeight="1" x14ac:dyDescent="0.2">
      <c r="A455" s="119" t="s">
        <v>895</v>
      </c>
      <c r="B455" s="119" t="s">
        <v>896</v>
      </c>
      <c r="C455" s="119" t="s">
        <v>897</v>
      </c>
      <c r="D455" s="119">
        <v>2500</v>
      </c>
      <c r="E455" s="119" t="s">
        <v>634</v>
      </c>
      <c r="F455" s="119">
        <v>2900</v>
      </c>
      <c r="G455" s="3">
        <v>2390</v>
      </c>
      <c r="H455" s="3">
        <f t="shared" si="15"/>
        <v>2750</v>
      </c>
    </row>
    <row r="456" spans="1:8" ht="21" hidden="1" customHeight="1" x14ac:dyDescent="0.2">
      <c r="A456" s="119" t="s">
        <v>898</v>
      </c>
      <c r="B456" s="119" t="s">
        <v>896</v>
      </c>
      <c r="C456" s="119" t="s">
        <v>899</v>
      </c>
      <c r="D456" s="119">
        <v>3000</v>
      </c>
      <c r="E456" s="119" t="s">
        <v>634</v>
      </c>
      <c r="F456" s="119">
        <v>3310</v>
      </c>
      <c r="G456" s="3">
        <v>2840</v>
      </c>
      <c r="H456" s="3">
        <f t="shared" si="15"/>
        <v>3300</v>
      </c>
    </row>
    <row r="457" spans="1:8" ht="21" hidden="1" customHeight="1" x14ac:dyDescent="0.2">
      <c r="A457" s="119" t="s">
        <v>900</v>
      </c>
      <c r="B457" s="119" t="s">
        <v>896</v>
      </c>
      <c r="C457" s="119" t="s">
        <v>901</v>
      </c>
      <c r="D457" s="119">
        <v>5000</v>
      </c>
      <c r="E457" s="119" t="s">
        <v>634</v>
      </c>
      <c r="F457" s="119">
        <v>4950</v>
      </c>
      <c r="G457" s="3">
        <v>4510</v>
      </c>
      <c r="H457" s="3">
        <f t="shared" si="15"/>
        <v>5500</v>
      </c>
    </row>
    <row r="458" spans="1:8" ht="21" hidden="1" customHeight="1" x14ac:dyDescent="0.2">
      <c r="A458" s="119" t="s">
        <v>902</v>
      </c>
      <c r="B458" s="119" t="s">
        <v>903</v>
      </c>
      <c r="C458" s="119" t="s">
        <v>904</v>
      </c>
      <c r="D458" s="119">
        <v>2500</v>
      </c>
      <c r="E458" s="119" t="s">
        <v>634</v>
      </c>
      <c r="F458" s="119">
        <v>2900</v>
      </c>
      <c r="G458" s="3">
        <v>2390</v>
      </c>
      <c r="H458" s="3">
        <f t="shared" si="15"/>
        <v>2750</v>
      </c>
    </row>
    <row r="459" spans="1:8" ht="21" hidden="1" customHeight="1" x14ac:dyDescent="0.2">
      <c r="A459" s="119" t="s">
        <v>905</v>
      </c>
      <c r="B459" s="119" t="s">
        <v>903</v>
      </c>
      <c r="C459" s="119" t="s">
        <v>906</v>
      </c>
      <c r="D459" s="119">
        <v>3000</v>
      </c>
      <c r="E459" s="119" t="s">
        <v>634</v>
      </c>
      <c r="F459" s="119">
        <v>3310</v>
      </c>
      <c r="G459" s="3">
        <v>2840</v>
      </c>
      <c r="H459" s="3">
        <f t="shared" si="15"/>
        <v>3300</v>
      </c>
    </row>
    <row r="460" spans="1:8" ht="21" hidden="1" customHeight="1" x14ac:dyDescent="0.2">
      <c r="A460" s="119" t="s">
        <v>907</v>
      </c>
      <c r="B460" s="119" t="s">
        <v>903</v>
      </c>
      <c r="C460" s="119" t="s">
        <v>908</v>
      </c>
      <c r="D460" s="119">
        <v>5000</v>
      </c>
      <c r="E460" s="119" t="s">
        <v>634</v>
      </c>
      <c r="F460" s="119">
        <v>4950</v>
      </c>
      <c r="G460" s="3">
        <v>4510</v>
      </c>
      <c r="H460" s="3">
        <f t="shared" si="15"/>
        <v>5500</v>
      </c>
    </row>
    <row r="461" spans="1:8" ht="21" hidden="1" customHeight="1" x14ac:dyDescent="0.2">
      <c r="A461" s="119" t="s">
        <v>909</v>
      </c>
      <c r="B461" s="119" t="s">
        <v>910</v>
      </c>
      <c r="C461" s="119" t="s">
        <v>911</v>
      </c>
      <c r="D461" s="119">
        <v>3000</v>
      </c>
      <c r="E461" s="119" t="s">
        <v>634</v>
      </c>
      <c r="F461" s="119">
        <v>2550</v>
      </c>
      <c r="G461" s="3">
        <v>2050</v>
      </c>
      <c r="H461" s="3">
        <f t="shared" si="15"/>
        <v>3300</v>
      </c>
    </row>
    <row r="462" spans="1:8" ht="21" hidden="1" customHeight="1" x14ac:dyDescent="0.2">
      <c r="A462" s="119" t="s">
        <v>912</v>
      </c>
      <c r="B462" s="119" t="s">
        <v>910</v>
      </c>
      <c r="C462" s="119" t="s">
        <v>913</v>
      </c>
      <c r="D462" s="119">
        <v>4000</v>
      </c>
      <c r="E462" s="119" t="s">
        <v>634</v>
      </c>
      <c r="F462" s="119">
        <v>3120</v>
      </c>
      <c r="G462" s="3">
        <v>2640</v>
      </c>
      <c r="H462" s="3">
        <f t="shared" si="15"/>
        <v>4400</v>
      </c>
    </row>
    <row r="463" spans="1:8" ht="21" hidden="1" customHeight="1" x14ac:dyDescent="0.2">
      <c r="A463" s="119" t="s">
        <v>914</v>
      </c>
      <c r="B463" s="119" t="s">
        <v>910</v>
      </c>
      <c r="C463" s="119" t="s">
        <v>915</v>
      </c>
      <c r="D463" s="119">
        <v>5000</v>
      </c>
      <c r="E463" s="119" t="s">
        <v>634</v>
      </c>
      <c r="F463" s="119">
        <v>3720</v>
      </c>
      <c r="G463" s="3">
        <v>3280</v>
      </c>
      <c r="H463" s="3">
        <f t="shared" si="15"/>
        <v>5500</v>
      </c>
    </row>
    <row r="464" spans="1:8" ht="21" hidden="1" customHeight="1" x14ac:dyDescent="0.2">
      <c r="A464" s="119" t="s">
        <v>916</v>
      </c>
      <c r="B464" s="119" t="s">
        <v>917</v>
      </c>
      <c r="C464" s="119" t="s">
        <v>918</v>
      </c>
      <c r="D464" s="119">
        <v>3000</v>
      </c>
      <c r="E464" s="119" t="s">
        <v>634</v>
      </c>
      <c r="F464" s="119">
        <v>2880</v>
      </c>
      <c r="G464" s="3">
        <v>2410</v>
      </c>
      <c r="H464" s="3">
        <f t="shared" si="15"/>
        <v>3300</v>
      </c>
    </row>
    <row r="465" spans="1:8" ht="21" hidden="1" customHeight="1" x14ac:dyDescent="0.2">
      <c r="A465" s="119" t="s">
        <v>919</v>
      </c>
      <c r="B465" s="119" t="s">
        <v>917</v>
      </c>
      <c r="C465" s="119" t="s">
        <v>920</v>
      </c>
      <c r="D465" s="119">
        <v>5000</v>
      </c>
      <c r="E465" s="119" t="s">
        <v>634</v>
      </c>
      <c r="F465" s="119">
        <v>4240</v>
      </c>
      <c r="G465" s="3">
        <v>3800</v>
      </c>
      <c r="H465" s="3">
        <f t="shared" si="15"/>
        <v>5500</v>
      </c>
    </row>
    <row r="466" spans="1:8" ht="21" hidden="1" customHeight="1" x14ac:dyDescent="0.2">
      <c r="A466" s="119" t="s">
        <v>921</v>
      </c>
      <c r="B466" s="119" t="s">
        <v>922</v>
      </c>
      <c r="C466" s="119" t="s">
        <v>923</v>
      </c>
      <c r="D466" s="119">
        <v>3000</v>
      </c>
      <c r="E466" s="119" t="s">
        <v>634</v>
      </c>
      <c r="F466" s="119">
        <v>3390</v>
      </c>
      <c r="G466" s="3">
        <v>2900</v>
      </c>
      <c r="H466" s="3">
        <f t="shared" si="15"/>
        <v>3300</v>
      </c>
    </row>
    <row r="467" spans="1:8" ht="21" hidden="1" customHeight="1" x14ac:dyDescent="0.2">
      <c r="A467" s="119" t="s">
        <v>924</v>
      </c>
      <c r="B467" s="119" t="s">
        <v>922</v>
      </c>
      <c r="C467" s="119" t="s">
        <v>925</v>
      </c>
      <c r="D467" s="119">
        <v>5000</v>
      </c>
      <c r="E467" s="119" t="s">
        <v>634</v>
      </c>
      <c r="F467" s="119">
        <v>5070</v>
      </c>
      <c r="G467" s="3">
        <v>4620</v>
      </c>
      <c r="H467" s="3">
        <f t="shared" si="15"/>
        <v>5500</v>
      </c>
    </row>
    <row r="468" spans="1:8" ht="21" hidden="1" customHeight="1" x14ac:dyDescent="0.2">
      <c r="A468" s="119" t="s">
        <v>926</v>
      </c>
      <c r="B468" s="119" t="s">
        <v>927</v>
      </c>
      <c r="C468" s="119" t="s">
        <v>928</v>
      </c>
      <c r="D468" s="119">
        <v>2000</v>
      </c>
      <c r="E468" s="119" t="s">
        <v>634</v>
      </c>
      <c r="F468" s="119">
        <v>2000</v>
      </c>
      <c r="G468" s="3">
        <v>1450</v>
      </c>
      <c r="H468" s="3">
        <f t="shared" si="15"/>
        <v>2200</v>
      </c>
    </row>
    <row r="469" spans="1:8" ht="21" hidden="1" customHeight="1" x14ac:dyDescent="0.2">
      <c r="A469" s="119" t="s">
        <v>929</v>
      </c>
      <c r="B469" s="119" t="s">
        <v>927</v>
      </c>
      <c r="C469" s="119" t="s">
        <v>930</v>
      </c>
      <c r="D469" s="119">
        <v>3000</v>
      </c>
      <c r="E469" s="119" t="s">
        <v>634</v>
      </c>
      <c r="F469" s="119">
        <v>2630</v>
      </c>
      <c r="G469" s="3">
        <v>2110</v>
      </c>
      <c r="H469" s="3">
        <f t="shared" si="15"/>
        <v>3300</v>
      </c>
    </row>
    <row r="470" spans="1:8" ht="21" hidden="1" customHeight="1" x14ac:dyDescent="0.2">
      <c r="A470" s="119" t="s">
        <v>931</v>
      </c>
      <c r="B470" s="119" t="s">
        <v>932</v>
      </c>
      <c r="C470" s="119" t="s">
        <v>933</v>
      </c>
      <c r="D470" s="119">
        <v>3000</v>
      </c>
      <c r="E470" s="119" t="s">
        <v>634</v>
      </c>
      <c r="F470" s="119">
        <v>3490</v>
      </c>
      <c r="G470" s="3">
        <v>2940</v>
      </c>
      <c r="H470" s="3">
        <f t="shared" si="15"/>
        <v>3300</v>
      </c>
    </row>
    <row r="471" spans="1:8" ht="21" hidden="1" customHeight="1" x14ac:dyDescent="0.2">
      <c r="A471" s="119" t="s">
        <v>934</v>
      </c>
      <c r="B471" s="119" t="s">
        <v>932</v>
      </c>
      <c r="C471" s="119" t="s">
        <v>935</v>
      </c>
      <c r="D471" s="119">
        <v>5000</v>
      </c>
      <c r="E471" s="119" t="s">
        <v>634</v>
      </c>
      <c r="F471" s="119">
        <v>5230</v>
      </c>
      <c r="G471" s="3">
        <v>4680</v>
      </c>
      <c r="H471" s="3">
        <f t="shared" si="15"/>
        <v>5500</v>
      </c>
    </row>
    <row r="472" spans="1:8" ht="21" hidden="1" customHeight="1" x14ac:dyDescent="0.2">
      <c r="A472" s="119" t="s">
        <v>936</v>
      </c>
      <c r="B472" s="119" t="s">
        <v>937</v>
      </c>
      <c r="C472" s="119" t="s">
        <v>938</v>
      </c>
      <c r="D472" s="119">
        <v>2000</v>
      </c>
      <c r="E472" s="119" t="s">
        <v>634</v>
      </c>
      <c r="F472" s="119">
        <v>2410</v>
      </c>
      <c r="G472" s="3">
        <v>1870</v>
      </c>
      <c r="H472" s="3">
        <f t="shared" si="15"/>
        <v>2200</v>
      </c>
    </row>
    <row r="473" spans="1:8" ht="21" hidden="1" customHeight="1" x14ac:dyDescent="0.2">
      <c r="A473" s="119" t="s">
        <v>939</v>
      </c>
      <c r="B473" s="119" t="s">
        <v>937</v>
      </c>
      <c r="C473" s="119" t="s">
        <v>940</v>
      </c>
      <c r="D473" s="119">
        <v>2500</v>
      </c>
      <c r="E473" s="119" t="s">
        <v>634</v>
      </c>
      <c r="F473" s="119">
        <v>2800</v>
      </c>
      <c r="G473" s="3">
        <v>2310</v>
      </c>
      <c r="H473" s="3">
        <f t="shared" si="15"/>
        <v>2750</v>
      </c>
    </row>
    <row r="474" spans="1:8" ht="21" hidden="1" customHeight="1" x14ac:dyDescent="0.2">
      <c r="A474" s="119" t="s">
        <v>941</v>
      </c>
      <c r="B474" s="119" t="s">
        <v>937</v>
      </c>
      <c r="C474" s="119" t="s">
        <v>942</v>
      </c>
      <c r="D474" s="119">
        <v>3000</v>
      </c>
      <c r="E474" s="119" t="s">
        <v>634</v>
      </c>
      <c r="F474" s="119">
        <v>3130</v>
      </c>
      <c r="G474" s="3">
        <v>2690</v>
      </c>
      <c r="H474" s="3">
        <f t="shared" si="15"/>
        <v>3300</v>
      </c>
    </row>
    <row r="475" spans="1:8" ht="21" hidden="1" customHeight="1" x14ac:dyDescent="0.2">
      <c r="A475" s="119" t="s">
        <v>943</v>
      </c>
      <c r="B475" s="119" t="s">
        <v>944</v>
      </c>
      <c r="C475" s="119" t="s">
        <v>945</v>
      </c>
      <c r="D475" s="119">
        <v>2000</v>
      </c>
      <c r="E475" s="119" t="s">
        <v>634</v>
      </c>
      <c r="F475" s="119">
        <v>2050</v>
      </c>
      <c r="G475" s="3">
        <v>1500</v>
      </c>
      <c r="H475" s="3">
        <f t="shared" si="15"/>
        <v>2200</v>
      </c>
    </row>
    <row r="476" spans="1:8" ht="21" hidden="1" customHeight="1" x14ac:dyDescent="0.2">
      <c r="A476" s="119" t="s">
        <v>946</v>
      </c>
      <c r="B476" s="119" t="s">
        <v>944</v>
      </c>
      <c r="C476" s="119" t="s">
        <v>947</v>
      </c>
      <c r="D476" s="119">
        <v>3000</v>
      </c>
      <c r="E476" s="119" t="s">
        <v>634</v>
      </c>
      <c r="F476" s="119">
        <v>2650</v>
      </c>
      <c r="G476" s="3">
        <v>2180</v>
      </c>
      <c r="H476" s="3">
        <f t="shared" si="15"/>
        <v>3300</v>
      </c>
    </row>
    <row r="477" spans="1:8" ht="21" hidden="1" customHeight="1" x14ac:dyDescent="0.2">
      <c r="A477" s="119" t="s">
        <v>948</v>
      </c>
      <c r="B477" s="119" t="s">
        <v>944</v>
      </c>
      <c r="C477" s="119" t="s">
        <v>949</v>
      </c>
      <c r="D477" s="119">
        <v>5000</v>
      </c>
      <c r="E477" s="119" t="s">
        <v>634</v>
      </c>
      <c r="F477" s="119">
        <v>3960</v>
      </c>
      <c r="G477" s="3">
        <v>3410</v>
      </c>
      <c r="H477" s="3">
        <f t="shared" si="15"/>
        <v>5500</v>
      </c>
    </row>
    <row r="478" spans="1:8" ht="21" hidden="1" customHeight="1" x14ac:dyDescent="0.2">
      <c r="A478" s="119" t="s">
        <v>950</v>
      </c>
      <c r="B478" s="119" t="s">
        <v>951</v>
      </c>
      <c r="C478" s="119" t="s">
        <v>952</v>
      </c>
      <c r="D478" s="119">
        <v>1000</v>
      </c>
      <c r="E478" s="119" t="s">
        <v>31</v>
      </c>
      <c r="F478" s="119"/>
      <c r="G478" s="3">
        <v>993</v>
      </c>
      <c r="H478" s="3">
        <f t="shared" si="15"/>
        <v>1080</v>
      </c>
    </row>
    <row r="479" spans="1:8" ht="21" hidden="1" customHeight="1" x14ac:dyDescent="0.2">
      <c r="A479" s="119" t="s">
        <v>953</v>
      </c>
      <c r="B479" s="119" t="s">
        <v>590</v>
      </c>
      <c r="C479" s="119" t="s">
        <v>954</v>
      </c>
      <c r="D479" s="119">
        <v>1000</v>
      </c>
      <c r="E479" s="119" t="s">
        <v>31</v>
      </c>
      <c r="F479" s="119"/>
      <c r="G479" s="3">
        <v>972</v>
      </c>
      <c r="H479" s="3">
        <f t="shared" si="15"/>
        <v>1080</v>
      </c>
    </row>
    <row r="480" spans="1:8" ht="21" hidden="1" customHeight="1" x14ac:dyDescent="0.2">
      <c r="A480" s="119" t="s">
        <v>955</v>
      </c>
      <c r="B480" s="119" t="s">
        <v>622</v>
      </c>
      <c r="C480" s="119" t="s">
        <v>956</v>
      </c>
      <c r="D480" s="119">
        <v>1000</v>
      </c>
      <c r="E480" s="119" t="s">
        <v>31</v>
      </c>
      <c r="F480" s="119"/>
      <c r="G480" s="3">
        <v>756</v>
      </c>
      <c r="H480" s="3">
        <f t="shared" si="15"/>
        <v>1080</v>
      </c>
    </row>
    <row r="481" spans="1:8" ht="21" hidden="1" customHeight="1" x14ac:dyDescent="0.2">
      <c r="A481" s="119" t="s">
        <v>957</v>
      </c>
      <c r="B481" s="119" t="s">
        <v>726</v>
      </c>
      <c r="C481" s="119" t="s">
        <v>958</v>
      </c>
      <c r="D481" s="119">
        <v>1000</v>
      </c>
      <c r="E481" s="119" t="s">
        <v>31</v>
      </c>
      <c r="F481" s="119"/>
      <c r="G481" s="3">
        <v>972</v>
      </c>
      <c r="H481" s="3">
        <f t="shared" si="15"/>
        <v>1080</v>
      </c>
    </row>
    <row r="482" spans="1:8" ht="21" hidden="1" customHeight="1" x14ac:dyDescent="0.2">
      <c r="A482" s="119" t="s">
        <v>959</v>
      </c>
      <c r="B482" s="119" t="s">
        <v>863</v>
      </c>
      <c r="C482" s="119" t="s">
        <v>960</v>
      </c>
      <c r="D482" s="119">
        <v>1000</v>
      </c>
      <c r="E482" s="119" t="s">
        <v>634</v>
      </c>
      <c r="F482" s="119"/>
      <c r="G482" s="3">
        <v>1067</v>
      </c>
      <c r="H482" s="3">
        <f t="shared" si="15"/>
        <v>1100</v>
      </c>
    </row>
    <row r="483" spans="1:8" ht="21" hidden="1" customHeight="1" x14ac:dyDescent="0.2">
      <c r="A483" s="119" t="s">
        <v>961</v>
      </c>
      <c r="B483" s="119" t="s">
        <v>962</v>
      </c>
      <c r="C483" s="119" t="s">
        <v>963</v>
      </c>
      <c r="D483" s="119">
        <v>1000</v>
      </c>
      <c r="E483" s="119" t="s">
        <v>31</v>
      </c>
      <c r="F483" s="119"/>
      <c r="G483" s="3">
        <v>950</v>
      </c>
      <c r="H483" s="3">
        <f t="shared" si="15"/>
        <v>1080</v>
      </c>
    </row>
    <row r="484" spans="1:8" ht="21" hidden="1" customHeight="1" x14ac:dyDescent="0.2">
      <c r="A484" s="119" t="s">
        <v>964</v>
      </c>
      <c r="B484" s="119" t="s">
        <v>965</v>
      </c>
      <c r="C484" s="119" t="s">
        <v>966</v>
      </c>
      <c r="D484" s="119">
        <v>1000</v>
      </c>
      <c r="E484" s="119" t="s">
        <v>31</v>
      </c>
      <c r="F484" s="119"/>
      <c r="G484" s="3">
        <v>885</v>
      </c>
      <c r="H484" s="3">
        <f t="shared" si="15"/>
        <v>1080</v>
      </c>
    </row>
    <row r="485" spans="1:8" ht="21" hidden="1" customHeight="1" x14ac:dyDescent="0.2">
      <c r="A485" s="119" t="s">
        <v>967</v>
      </c>
      <c r="B485" s="119" t="s">
        <v>587</v>
      </c>
      <c r="C485" s="119" t="s">
        <v>968</v>
      </c>
      <c r="D485" s="119">
        <v>1000</v>
      </c>
      <c r="E485" s="119" t="s">
        <v>31</v>
      </c>
      <c r="F485" s="119"/>
      <c r="G485" s="3">
        <v>972</v>
      </c>
      <c r="H485" s="3">
        <f t="shared" si="15"/>
        <v>1080</v>
      </c>
    </row>
    <row r="486" spans="1:8" ht="21" hidden="1" customHeight="1" x14ac:dyDescent="0.2">
      <c r="A486" s="119" t="s">
        <v>969</v>
      </c>
      <c r="B486" s="119" t="s">
        <v>817</v>
      </c>
      <c r="C486" s="119" t="s">
        <v>970</v>
      </c>
      <c r="D486" s="119">
        <v>1000</v>
      </c>
      <c r="E486" s="119" t="s">
        <v>31</v>
      </c>
      <c r="F486" s="119"/>
      <c r="G486" s="3">
        <v>950</v>
      </c>
      <c r="H486" s="3">
        <f t="shared" si="15"/>
        <v>1080</v>
      </c>
    </row>
    <row r="487" spans="1:8" ht="21" hidden="1" customHeight="1" x14ac:dyDescent="0.2">
      <c r="A487" s="119" t="s">
        <v>971</v>
      </c>
      <c r="B487" s="119" t="s">
        <v>607</v>
      </c>
      <c r="C487" s="119" t="s">
        <v>972</v>
      </c>
      <c r="D487" s="119">
        <v>1000</v>
      </c>
      <c r="E487" s="119" t="s">
        <v>31</v>
      </c>
      <c r="F487" s="119"/>
      <c r="G487" s="3">
        <v>972</v>
      </c>
      <c r="H487" s="3">
        <f t="shared" si="15"/>
        <v>1080</v>
      </c>
    </row>
    <row r="488" spans="1:8" ht="21" hidden="1" customHeight="1" x14ac:dyDescent="0.2">
      <c r="A488" s="119" t="s">
        <v>973</v>
      </c>
      <c r="B488" s="119" t="s">
        <v>709</v>
      </c>
      <c r="C488" s="119" t="s">
        <v>974</v>
      </c>
      <c r="D488" s="119">
        <v>1000</v>
      </c>
      <c r="E488" s="119" t="s">
        <v>31</v>
      </c>
      <c r="F488" s="119"/>
      <c r="G488" s="3">
        <v>885</v>
      </c>
      <c r="H488" s="3">
        <f t="shared" si="15"/>
        <v>1080</v>
      </c>
    </row>
    <row r="489" spans="1:8" ht="21" hidden="1" customHeight="1" x14ac:dyDescent="0.2">
      <c r="A489" s="119" t="s">
        <v>975</v>
      </c>
      <c r="B489" s="119" t="s">
        <v>685</v>
      </c>
      <c r="C489" s="119" t="s">
        <v>976</v>
      </c>
      <c r="D489" s="119">
        <v>1500</v>
      </c>
      <c r="E489" s="119" t="s">
        <v>31</v>
      </c>
      <c r="F489" s="119"/>
      <c r="H489" s="3">
        <f t="shared" si="15"/>
        <v>1620</v>
      </c>
    </row>
    <row r="490" spans="1:8" ht="21" hidden="1" customHeight="1" x14ac:dyDescent="0.2">
      <c r="A490" s="119" t="s">
        <v>977</v>
      </c>
      <c r="B490" s="119" t="s">
        <v>978</v>
      </c>
      <c r="C490" s="119" t="s">
        <v>979</v>
      </c>
      <c r="D490" s="119">
        <v>1500</v>
      </c>
      <c r="E490" s="119" t="s">
        <v>31</v>
      </c>
      <c r="F490" s="119"/>
      <c r="G490" s="3">
        <v>1004</v>
      </c>
      <c r="H490" s="3">
        <f t="shared" si="15"/>
        <v>1620</v>
      </c>
    </row>
    <row r="491" spans="1:8" ht="21" hidden="1" customHeight="1" x14ac:dyDescent="0.2">
      <c r="A491" s="119" t="s">
        <v>980</v>
      </c>
      <c r="B491" s="119" t="s">
        <v>981</v>
      </c>
      <c r="C491" s="119" t="s">
        <v>982</v>
      </c>
      <c r="D491" s="119">
        <v>1500</v>
      </c>
      <c r="E491" s="119" t="s">
        <v>31</v>
      </c>
      <c r="F491" s="119"/>
      <c r="G491" s="3">
        <v>1198</v>
      </c>
      <c r="H491" s="3">
        <f t="shared" si="15"/>
        <v>1620</v>
      </c>
    </row>
    <row r="492" spans="1:8" ht="21" hidden="1" customHeight="1" x14ac:dyDescent="0.2">
      <c r="A492" s="119" t="s">
        <v>983</v>
      </c>
      <c r="B492" s="119" t="s">
        <v>622</v>
      </c>
      <c r="C492" s="119" t="s">
        <v>984</v>
      </c>
      <c r="D492" s="119">
        <v>1500</v>
      </c>
      <c r="E492" s="119" t="s">
        <v>31</v>
      </c>
      <c r="F492" s="119"/>
      <c r="G492" s="3">
        <v>1134</v>
      </c>
      <c r="H492" s="3">
        <f t="shared" si="15"/>
        <v>1620</v>
      </c>
    </row>
    <row r="493" spans="1:8" ht="21" hidden="1" customHeight="1" x14ac:dyDescent="0.2">
      <c r="A493" s="119" t="s">
        <v>985</v>
      </c>
      <c r="B493" s="119" t="s">
        <v>672</v>
      </c>
      <c r="C493" s="119" t="s">
        <v>986</v>
      </c>
      <c r="D493" s="119">
        <v>1500</v>
      </c>
      <c r="E493" s="119" t="s">
        <v>31</v>
      </c>
      <c r="F493" s="119"/>
      <c r="G493" s="3">
        <v>1036</v>
      </c>
      <c r="H493" s="3">
        <f t="shared" si="15"/>
        <v>1620</v>
      </c>
    </row>
    <row r="494" spans="1:8" ht="21" hidden="1" customHeight="1" x14ac:dyDescent="0.2">
      <c r="A494" s="119" t="s">
        <v>987</v>
      </c>
      <c r="B494" s="119" t="s">
        <v>988</v>
      </c>
      <c r="C494" s="119" t="s">
        <v>989</v>
      </c>
      <c r="D494" s="119">
        <v>1500</v>
      </c>
      <c r="E494" s="119" t="s">
        <v>31</v>
      </c>
      <c r="F494" s="119"/>
      <c r="G494" s="3">
        <v>1490</v>
      </c>
      <c r="H494" s="3">
        <f t="shared" si="15"/>
        <v>1620</v>
      </c>
    </row>
    <row r="495" spans="1:8" ht="21" hidden="1" customHeight="1" x14ac:dyDescent="0.2">
      <c r="A495" s="119" t="s">
        <v>990</v>
      </c>
      <c r="B495" s="119" t="s">
        <v>600</v>
      </c>
      <c r="C495" s="119" t="s">
        <v>991</v>
      </c>
      <c r="D495" s="119">
        <v>1500</v>
      </c>
      <c r="E495" s="119" t="s">
        <v>31</v>
      </c>
      <c r="F495" s="119"/>
      <c r="G495" s="3">
        <v>1458</v>
      </c>
      <c r="H495" s="3">
        <f t="shared" ref="H495:H530" si="16">+D495*E495+D495</f>
        <v>1620</v>
      </c>
    </row>
    <row r="496" spans="1:8" ht="21" hidden="1" customHeight="1" x14ac:dyDescent="0.2">
      <c r="A496" s="119" t="s">
        <v>992</v>
      </c>
      <c r="B496" s="119" t="s">
        <v>993</v>
      </c>
      <c r="C496" s="119" t="s">
        <v>994</v>
      </c>
      <c r="D496" s="119">
        <v>1500</v>
      </c>
      <c r="E496" s="119" t="s">
        <v>31</v>
      </c>
      <c r="F496" s="119"/>
      <c r="G496" s="3">
        <v>1490</v>
      </c>
      <c r="H496" s="3">
        <f t="shared" si="16"/>
        <v>1620</v>
      </c>
    </row>
    <row r="497" spans="1:8" ht="21" hidden="1" customHeight="1" x14ac:dyDescent="0.2">
      <c r="A497" s="119" t="s">
        <v>995</v>
      </c>
      <c r="B497" s="119" t="s">
        <v>607</v>
      </c>
      <c r="C497" s="119" t="s">
        <v>996</v>
      </c>
      <c r="D497" s="119">
        <v>1500</v>
      </c>
      <c r="E497" s="119" t="s">
        <v>31</v>
      </c>
      <c r="F497" s="119"/>
      <c r="G497" s="3">
        <v>1458</v>
      </c>
      <c r="H497" s="3">
        <f t="shared" si="16"/>
        <v>1620</v>
      </c>
    </row>
    <row r="498" spans="1:8" ht="21" hidden="1" customHeight="1" x14ac:dyDescent="0.2">
      <c r="A498" s="119" t="s">
        <v>997</v>
      </c>
      <c r="B498" s="119" t="s">
        <v>590</v>
      </c>
      <c r="C498" s="119" t="s">
        <v>998</v>
      </c>
      <c r="D498" s="119">
        <v>1500</v>
      </c>
      <c r="E498" s="119" t="s">
        <v>31</v>
      </c>
      <c r="F498" s="119"/>
      <c r="G498" s="3">
        <v>1458</v>
      </c>
      <c r="H498" s="3">
        <f t="shared" si="16"/>
        <v>1620</v>
      </c>
    </row>
    <row r="499" spans="1:8" ht="21" hidden="1" customHeight="1" x14ac:dyDescent="0.2">
      <c r="A499" s="119" t="s">
        <v>999</v>
      </c>
      <c r="B499" s="119" t="s">
        <v>587</v>
      </c>
      <c r="C499" s="119" t="s">
        <v>1000</v>
      </c>
      <c r="D499" s="119">
        <v>1500</v>
      </c>
      <c r="E499" s="119" t="s">
        <v>31</v>
      </c>
      <c r="F499" s="119"/>
      <c r="G499" s="3">
        <v>1458</v>
      </c>
      <c r="H499" s="3">
        <f t="shared" si="16"/>
        <v>1620</v>
      </c>
    </row>
    <row r="500" spans="1:8" ht="21" hidden="1" customHeight="1" x14ac:dyDescent="0.2">
      <c r="A500" s="119" t="s">
        <v>1001</v>
      </c>
      <c r="B500" s="119" t="s">
        <v>817</v>
      </c>
      <c r="C500" s="119" t="s">
        <v>1002</v>
      </c>
      <c r="D500" s="119">
        <v>1500</v>
      </c>
      <c r="E500" s="119" t="s">
        <v>31</v>
      </c>
      <c r="F500" s="119"/>
      <c r="G500" s="3">
        <v>1425</v>
      </c>
      <c r="H500" s="3">
        <f t="shared" si="16"/>
        <v>1620</v>
      </c>
    </row>
    <row r="501" spans="1:8" ht="21" hidden="1" customHeight="1" x14ac:dyDescent="0.2">
      <c r="A501" s="119" t="s">
        <v>1003</v>
      </c>
      <c r="B501" s="119" t="s">
        <v>726</v>
      </c>
      <c r="C501" s="119" t="s">
        <v>1004</v>
      </c>
      <c r="D501" s="119">
        <v>1500</v>
      </c>
      <c r="E501" s="119" t="s">
        <v>31</v>
      </c>
      <c r="F501" s="119"/>
      <c r="G501" s="3">
        <v>1458</v>
      </c>
      <c r="H501" s="3">
        <f t="shared" si="16"/>
        <v>1620</v>
      </c>
    </row>
    <row r="502" spans="1:8" ht="21" hidden="1" customHeight="1" x14ac:dyDescent="0.2">
      <c r="A502" s="119" t="s">
        <v>1005</v>
      </c>
      <c r="B502" s="119" t="s">
        <v>709</v>
      </c>
      <c r="C502" s="119" t="s">
        <v>1006</v>
      </c>
      <c r="D502" s="119">
        <v>1500</v>
      </c>
      <c r="E502" s="119" t="s">
        <v>31</v>
      </c>
      <c r="F502" s="119"/>
      <c r="G502" s="3">
        <v>1328</v>
      </c>
      <c r="H502" s="3">
        <f t="shared" si="16"/>
        <v>1620</v>
      </c>
    </row>
    <row r="503" spans="1:8" ht="21" hidden="1" customHeight="1" x14ac:dyDescent="0.2">
      <c r="A503" s="119" t="s">
        <v>1007</v>
      </c>
      <c r="B503" s="119" t="s">
        <v>709</v>
      </c>
      <c r="C503" s="119" t="s">
        <v>1008</v>
      </c>
      <c r="D503" s="119">
        <v>1500</v>
      </c>
      <c r="E503" s="119" t="s">
        <v>31</v>
      </c>
      <c r="F503" s="119"/>
      <c r="G503" s="3">
        <v>1393</v>
      </c>
      <c r="H503" s="3">
        <f t="shared" si="16"/>
        <v>1620</v>
      </c>
    </row>
    <row r="504" spans="1:8" ht="21" hidden="1" customHeight="1" x14ac:dyDescent="0.2">
      <c r="A504" s="119" t="s">
        <v>1009</v>
      </c>
      <c r="B504" s="119" t="s">
        <v>740</v>
      </c>
      <c r="C504" s="119" t="s">
        <v>1010</v>
      </c>
      <c r="D504" s="119">
        <v>1500</v>
      </c>
      <c r="E504" s="119" t="s">
        <v>31</v>
      </c>
      <c r="F504" s="119"/>
      <c r="G504" s="3">
        <v>1425</v>
      </c>
      <c r="H504" s="3">
        <f t="shared" si="16"/>
        <v>1620</v>
      </c>
    </row>
    <row r="505" spans="1:8" ht="21" hidden="1" customHeight="1" x14ac:dyDescent="0.2">
      <c r="A505" s="119" t="s">
        <v>1011</v>
      </c>
      <c r="B505" s="119" t="s">
        <v>1012</v>
      </c>
      <c r="C505" s="119" t="s">
        <v>1013</v>
      </c>
      <c r="D505" s="119">
        <v>1500</v>
      </c>
      <c r="E505" s="119" t="s">
        <v>634</v>
      </c>
      <c r="F505" s="119"/>
      <c r="G505" s="3">
        <v>1435</v>
      </c>
      <c r="H505" s="3">
        <f t="shared" si="16"/>
        <v>1650</v>
      </c>
    </row>
    <row r="506" spans="1:8" ht="21" hidden="1" customHeight="1" x14ac:dyDescent="0.2">
      <c r="A506" s="119" t="s">
        <v>1014</v>
      </c>
      <c r="B506" s="119" t="s">
        <v>863</v>
      </c>
      <c r="C506" s="119" t="s">
        <v>1015</v>
      </c>
      <c r="D506" s="119">
        <v>1500</v>
      </c>
      <c r="E506" s="119" t="s">
        <v>634</v>
      </c>
      <c r="F506" s="119"/>
      <c r="G506" s="3">
        <v>1600</v>
      </c>
      <c r="H506" s="3">
        <f t="shared" si="16"/>
        <v>1650</v>
      </c>
    </row>
    <row r="507" spans="1:8" ht="21" hidden="1" customHeight="1" x14ac:dyDescent="0.2">
      <c r="A507" s="119" t="s">
        <v>1016</v>
      </c>
      <c r="B507" s="119" t="s">
        <v>1017</v>
      </c>
      <c r="C507" s="119" t="s">
        <v>1018</v>
      </c>
      <c r="D507" s="119">
        <v>2000</v>
      </c>
      <c r="E507" s="119" t="s">
        <v>31</v>
      </c>
      <c r="F507" s="119"/>
      <c r="H507" s="3">
        <f t="shared" si="16"/>
        <v>2160</v>
      </c>
    </row>
    <row r="508" spans="1:8" ht="21" hidden="1" customHeight="1" x14ac:dyDescent="0.2">
      <c r="A508" s="119" t="s">
        <v>1019</v>
      </c>
      <c r="B508" s="119" t="s">
        <v>685</v>
      </c>
      <c r="C508" s="119" t="s">
        <v>1020</v>
      </c>
      <c r="D508" s="119">
        <v>2000</v>
      </c>
      <c r="E508" s="119" t="s">
        <v>31</v>
      </c>
      <c r="F508" s="119"/>
      <c r="H508" s="3">
        <f t="shared" si="16"/>
        <v>2160</v>
      </c>
    </row>
    <row r="509" spans="1:8" ht="21" hidden="1" customHeight="1" x14ac:dyDescent="0.2">
      <c r="A509" s="119" t="s">
        <v>1021</v>
      </c>
      <c r="B509" s="119" t="s">
        <v>1022</v>
      </c>
      <c r="C509" s="119" t="s">
        <v>1023</v>
      </c>
      <c r="D509" s="119">
        <v>2000</v>
      </c>
      <c r="E509" s="119" t="s">
        <v>31</v>
      </c>
      <c r="F509" s="119"/>
      <c r="G509" s="3">
        <v>1339</v>
      </c>
      <c r="H509" s="3">
        <f t="shared" si="16"/>
        <v>2160</v>
      </c>
    </row>
    <row r="510" spans="1:8" ht="21" hidden="1" customHeight="1" x14ac:dyDescent="0.2">
      <c r="A510" s="119" t="s">
        <v>1024</v>
      </c>
      <c r="B510" s="119" t="s">
        <v>1025</v>
      </c>
      <c r="C510" s="119" t="s">
        <v>1026</v>
      </c>
      <c r="D510" s="119">
        <v>2000</v>
      </c>
      <c r="E510" s="119" t="s">
        <v>31</v>
      </c>
      <c r="F510" s="119"/>
      <c r="G510" s="3">
        <v>1339</v>
      </c>
      <c r="H510" s="3">
        <f t="shared" si="16"/>
        <v>2160</v>
      </c>
    </row>
    <row r="511" spans="1:8" ht="21" hidden="1" customHeight="1" x14ac:dyDescent="0.2">
      <c r="A511" s="119" t="s">
        <v>1027</v>
      </c>
      <c r="B511" s="119" t="s">
        <v>1028</v>
      </c>
      <c r="C511" s="119" t="s">
        <v>1029</v>
      </c>
      <c r="D511" s="119">
        <v>2000</v>
      </c>
      <c r="E511" s="119" t="s">
        <v>31</v>
      </c>
      <c r="F511" s="119"/>
      <c r="G511" s="3">
        <v>1339</v>
      </c>
      <c r="H511" s="3">
        <f t="shared" si="16"/>
        <v>2160</v>
      </c>
    </row>
    <row r="512" spans="1:8" ht="21" hidden="1" customHeight="1" x14ac:dyDescent="0.2">
      <c r="A512" s="119" t="s">
        <v>1030</v>
      </c>
      <c r="B512" s="119" t="s">
        <v>988</v>
      </c>
      <c r="C512" s="119" t="s">
        <v>1031</v>
      </c>
      <c r="D512" s="119">
        <v>2000</v>
      </c>
      <c r="E512" s="119" t="s">
        <v>31</v>
      </c>
      <c r="F512" s="119"/>
      <c r="G512" s="3">
        <v>1987</v>
      </c>
      <c r="H512" s="3">
        <f t="shared" si="16"/>
        <v>2160</v>
      </c>
    </row>
    <row r="513" spans="1:8" ht="21" hidden="1" customHeight="1" x14ac:dyDescent="0.2">
      <c r="A513" s="119" t="s">
        <v>1032</v>
      </c>
      <c r="B513" s="119" t="s">
        <v>817</v>
      </c>
      <c r="C513" s="119" t="s">
        <v>1033</v>
      </c>
      <c r="D513" s="119">
        <v>2000</v>
      </c>
      <c r="E513" s="119" t="s">
        <v>31</v>
      </c>
      <c r="F513" s="119"/>
      <c r="G513" s="3">
        <v>1900</v>
      </c>
      <c r="H513" s="3">
        <f t="shared" si="16"/>
        <v>2160</v>
      </c>
    </row>
    <row r="514" spans="1:8" ht="21" hidden="1" customHeight="1" x14ac:dyDescent="0.2">
      <c r="A514" s="119" t="s">
        <v>1034</v>
      </c>
      <c r="B514" s="119" t="s">
        <v>1035</v>
      </c>
      <c r="C514" s="119" t="s">
        <v>1036</v>
      </c>
      <c r="D514" s="119">
        <v>2000</v>
      </c>
      <c r="E514" s="119" t="s">
        <v>31</v>
      </c>
      <c r="F514" s="119"/>
      <c r="G514" s="3">
        <v>1339</v>
      </c>
      <c r="H514" s="3">
        <f t="shared" si="16"/>
        <v>2160</v>
      </c>
    </row>
    <row r="515" spans="1:8" ht="21" hidden="1" customHeight="1" x14ac:dyDescent="0.2">
      <c r="A515" s="119" t="s">
        <v>1037</v>
      </c>
      <c r="B515" s="119" t="s">
        <v>781</v>
      </c>
      <c r="C515" s="119" t="s">
        <v>1038</v>
      </c>
      <c r="D515" s="119">
        <v>2000</v>
      </c>
      <c r="E515" s="119" t="s">
        <v>31</v>
      </c>
      <c r="F515" s="119"/>
      <c r="G515" s="3">
        <v>1944</v>
      </c>
      <c r="H515" s="3">
        <f t="shared" si="16"/>
        <v>2160</v>
      </c>
    </row>
    <row r="516" spans="1:8" ht="21" hidden="1" customHeight="1" x14ac:dyDescent="0.2">
      <c r="A516" s="119" t="s">
        <v>1039</v>
      </c>
      <c r="B516" s="119" t="s">
        <v>790</v>
      </c>
      <c r="C516" s="119" t="s">
        <v>1040</v>
      </c>
      <c r="D516" s="119">
        <v>2000</v>
      </c>
      <c r="E516" s="119" t="s">
        <v>31</v>
      </c>
      <c r="F516" s="119"/>
      <c r="G516" s="3">
        <v>1944</v>
      </c>
      <c r="H516" s="3">
        <f t="shared" si="16"/>
        <v>2160</v>
      </c>
    </row>
    <row r="517" spans="1:8" ht="21" hidden="1" customHeight="1" x14ac:dyDescent="0.2">
      <c r="A517" s="119" t="s">
        <v>1041</v>
      </c>
      <c r="B517" s="119" t="s">
        <v>590</v>
      </c>
      <c r="C517" s="119" t="s">
        <v>1042</v>
      </c>
      <c r="D517" s="119">
        <v>2000</v>
      </c>
      <c r="E517" s="119" t="s">
        <v>31</v>
      </c>
      <c r="F517" s="119"/>
      <c r="G517" s="3">
        <v>1944</v>
      </c>
      <c r="H517" s="3">
        <f t="shared" si="16"/>
        <v>2160</v>
      </c>
    </row>
    <row r="518" spans="1:8" ht="21" hidden="1" customHeight="1" x14ac:dyDescent="0.2">
      <c r="A518" s="119" t="s">
        <v>1043</v>
      </c>
      <c r="B518" s="119" t="s">
        <v>587</v>
      </c>
      <c r="C518" s="119" t="s">
        <v>1044</v>
      </c>
      <c r="D518" s="119">
        <v>2000</v>
      </c>
      <c r="E518" s="119" t="s">
        <v>31</v>
      </c>
      <c r="F518" s="119"/>
      <c r="G518" s="3">
        <v>1944</v>
      </c>
      <c r="H518" s="3">
        <f t="shared" si="16"/>
        <v>2160</v>
      </c>
    </row>
    <row r="519" spans="1:8" ht="21" hidden="1" customHeight="1" x14ac:dyDescent="0.2">
      <c r="A519" s="119" t="s">
        <v>1045</v>
      </c>
      <c r="B519" s="119" t="s">
        <v>1046</v>
      </c>
      <c r="C519" s="119" t="s">
        <v>1047</v>
      </c>
      <c r="D519" s="119">
        <v>2000</v>
      </c>
      <c r="E519" s="119" t="s">
        <v>31</v>
      </c>
      <c r="F519" s="119"/>
      <c r="G519" s="3">
        <v>1900</v>
      </c>
      <c r="H519" s="3">
        <f t="shared" si="16"/>
        <v>2160</v>
      </c>
    </row>
    <row r="520" spans="1:8" ht="21" hidden="1" customHeight="1" x14ac:dyDescent="0.2">
      <c r="A520" s="119" t="s">
        <v>1048</v>
      </c>
      <c r="B520" s="119" t="s">
        <v>600</v>
      </c>
      <c r="C520" s="119" t="s">
        <v>1049</v>
      </c>
      <c r="D520" s="119">
        <v>2000</v>
      </c>
      <c r="E520" s="119" t="s">
        <v>31</v>
      </c>
      <c r="F520" s="119"/>
      <c r="G520" s="3">
        <v>1944</v>
      </c>
      <c r="H520" s="3">
        <f t="shared" si="16"/>
        <v>2160</v>
      </c>
    </row>
    <row r="521" spans="1:8" ht="21" hidden="1" customHeight="1" x14ac:dyDescent="0.2">
      <c r="A521" s="119" t="s">
        <v>1050</v>
      </c>
      <c r="B521" s="119" t="s">
        <v>607</v>
      </c>
      <c r="C521" s="119" t="s">
        <v>1051</v>
      </c>
      <c r="D521" s="119">
        <v>2000</v>
      </c>
      <c r="E521" s="119" t="s">
        <v>31</v>
      </c>
      <c r="F521" s="119"/>
      <c r="G521" s="3">
        <v>1900</v>
      </c>
      <c r="H521" s="3">
        <f t="shared" si="16"/>
        <v>2160</v>
      </c>
    </row>
    <row r="522" spans="1:8" ht="21" hidden="1" customHeight="1" x14ac:dyDescent="0.2">
      <c r="A522" s="119" t="s">
        <v>1052</v>
      </c>
      <c r="B522" s="119" t="s">
        <v>619</v>
      </c>
      <c r="C522" s="119" t="s">
        <v>1053</v>
      </c>
      <c r="D522" s="119">
        <v>2000</v>
      </c>
      <c r="E522" s="119" t="s">
        <v>31</v>
      </c>
      <c r="F522" s="119"/>
      <c r="G522" s="3">
        <v>2030</v>
      </c>
      <c r="H522" s="3">
        <f t="shared" si="16"/>
        <v>2160</v>
      </c>
    </row>
    <row r="523" spans="1:8" ht="21" hidden="1" customHeight="1" x14ac:dyDescent="0.2">
      <c r="A523" s="119" t="s">
        <v>1054</v>
      </c>
      <c r="B523" s="119" t="s">
        <v>726</v>
      </c>
      <c r="C523" s="119" t="s">
        <v>1055</v>
      </c>
      <c r="D523" s="119">
        <v>2000</v>
      </c>
      <c r="E523" s="119" t="s">
        <v>31</v>
      </c>
      <c r="F523" s="119"/>
      <c r="G523" s="3">
        <v>1944</v>
      </c>
      <c r="H523" s="3">
        <f t="shared" si="16"/>
        <v>2160</v>
      </c>
    </row>
    <row r="524" spans="1:8" ht="21" hidden="1" customHeight="1" x14ac:dyDescent="0.2">
      <c r="A524" s="119" t="s">
        <v>1056</v>
      </c>
      <c r="B524" s="119" t="s">
        <v>709</v>
      </c>
      <c r="C524" s="119" t="s">
        <v>1057</v>
      </c>
      <c r="D524" s="119">
        <v>2000</v>
      </c>
      <c r="E524" s="119" t="s">
        <v>31</v>
      </c>
      <c r="F524" s="119"/>
      <c r="G524" s="3">
        <v>1857</v>
      </c>
      <c r="H524" s="3">
        <f t="shared" si="16"/>
        <v>2160</v>
      </c>
    </row>
    <row r="525" spans="1:8" ht="21" hidden="1" customHeight="1" x14ac:dyDescent="0.2">
      <c r="A525" s="119" t="s">
        <v>1058</v>
      </c>
      <c r="B525" s="119" t="s">
        <v>747</v>
      </c>
      <c r="C525" s="119" t="s">
        <v>1059</v>
      </c>
      <c r="D525" s="119">
        <v>2000</v>
      </c>
      <c r="E525" s="119" t="s">
        <v>31</v>
      </c>
      <c r="F525" s="119"/>
      <c r="G525" s="3">
        <v>1857</v>
      </c>
      <c r="H525" s="3">
        <f t="shared" si="16"/>
        <v>2160</v>
      </c>
    </row>
    <row r="526" spans="1:8" ht="21" hidden="1" customHeight="1" x14ac:dyDescent="0.2">
      <c r="A526" s="119" t="s">
        <v>1060</v>
      </c>
      <c r="B526" s="119" t="s">
        <v>740</v>
      </c>
      <c r="C526" s="119" t="s">
        <v>1061</v>
      </c>
      <c r="D526" s="119">
        <v>2000</v>
      </c>
      <c r="E526" s="119" t="s">
        <v>31</v>
      </c>
      <c r="F526" s="119"/>
      <c r="G526" s="3">
        <v>1900</v>
      </c>
      <c r="H526" s="3">
        <f t="shared" si="16"/>
        <v>2160</v>
      </c>
    </row>
    <row r="527" spans="1:8" ht="21" hidden="1" customHeight="1" x14ac:dyDescent="0.2">
      <c r="A527" s="119" t="s">
        <v>1062</v>
      </c>
      <c r="B527" s="119" t="s">
        <v>1063</v>
      </c>
      <c r="C527" s="119" t="s">
        <v>1064</v>
      </c>
      <c r="D527" s="119">
        <v>2000</v>
      </c>
      <c r="E527" s="119" t="s">
        <v>31</v>
      </c>
      <c r="F527" s="119"/>
      <c r="G527" s="3">
        <v>1382</v>
      </c>
      <c r="H527" s="3">
        <f t="shared" si="16"/>
        <v>2160</v>
      </c>
    </row>
    <row r="528" spans="1:8" ht="21" hidden="1" customHeight="1" x14ac:dyDescent="0.2">
      <c r="A528" s="119" t="s">
        <v>1065</v>
      </c>
      <c r="B528" s="119" t="s">
        <v>863</v>
      </c>
      <c r="C528" s="119" t="s">
        <v>1066</v>
      </c>
      <c r="D528" s="119">
        <v>2000</v>
      </c>
      <c r="E528" s="119" t="s">
        <v>634</v>
      </c>
      <c r="F528" s="119"/>
      <c r="G528" s="3">
        <v>2134</v>
      </c>
      <c r="H528" s="3">
        <f t="shared" si="16"/>
        <v>2200</v>
      </c>
    </row>
    <row r="529" spans="1:8" ht="21" hidden="1" customHeight="1" x14ac:dyDescent="0.2">
      <c r="A529" s="119" t="s">
        <v>1067</v>
      </c>
      <c r="B529" s="119" t="s">
        <v>903</v>
      </c>
      <c r="C529" s="119" t="s">
        <v>1068</v>
      </c>
      <c r="D529" s="119">
        <v>2000</v>
      </c>
      <c r="E529" s="119" t="s">
        <v>634</v>
      </c>
      <c r="F529" s="119"/>
      <c r="G529" s="3">
        <v>1892</v>
      </c>
      <c r="H529" s="3">
        <f t="shared" si="16"/>
        <v>2200</v>
      </c>
    </row>
    <row r="530" spans="1:8" ht="21" hidden="1" customHeight="1" x14ac:dyDescent="0.2">
      <c r="A530" s="119" t="s">
        <v>1069</v>
      </c>
      <c r="B530" s="119" t="s">
        <v>896</v>
      </c>
      <c r="C530" s="119" t="s">
        <v>1070</v>
      </c>
      <c r="D530" s="119">
        <v>2000</v>
      </c>
      <c r="E530" s="119" t="s">
        <v>634</v>
      </c>
      <c r="F530" s="119"/>
      <c r="G530" s="3">
        <v>1892</v>
      </c>
      <c r="H530" s="3">
        <f t="shared" si="16"/>
        <v>2200</v>
      </c>
    </row>
  </sheetData>
  <sheetProtection algorithmName="SHA-512" hashValue="zEG18g3ppbcDWypQiOmEIGq4J13kGm7PzsMRAjrMvs6ojoGRUoMsJBgqax5Y5YjXxaLBsHzq2Klt+cQp9+lT8A==" saltValue="YyvQh7la5o1QiyAD1wKlhw==" spinCount="100000" sheet="1" objects="1" scenarios="1"/>
  <mergeCells count="2">
    <mergeCell ref="G1:H1"/>
    <mergeCell ref="B1:D2"/>
  </mergeCells>
  <phoneticPr fontId="2"/>
  <pageMargins left="0.39370078740157483" right="0.19685039370078741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649"/>
  <sheetViews>
    <sheetView topLeftCell="B1" workbookViewId="0">
      <selection activeCell="F7" sqref="F7:AM8"/>
    </sheetView>
  </sheetViews>
  <sheetFormatPr defaultColWidth="12.8984375" defaultRowHeight="14.4" x14ac:dyDescent="0.2"/>
  <cols>
    <col min="1" max="1" width="12.8984375" style="1" hidden="1" customWidth="1"/>
    <col min="2" max="16" width="2.3984375" style="1" customWidth="1"/>
    <col min="17" max="17" width="3.09765625" style="1" customWidth="1"/>
    <col min="18" max="28" width="2.3984375" style="1" customWidth="1"/>
    <col min="29" max="29" width="2.59765625" style="1" customWidth="1"/>
    <col min="30" max="39" width="2.3984375" style="1" customWidth="1"/>
    <col min="40" max="40" width="2.09765625" style="1" customWidth="1"/>
    <col min="41" max="41" width="2.3984375" style="1" hidden="1" customWidth="1"/>
    <col min="42" max="92" width="2.3984375" style="1" customWidth="1"/>
    <col min="93" max="16384" width="12.8984375" style="1"/>
  </cols>
  <sheetData>
    <row r="1" spans="1:41" ht="23.1" customHeight="1" x14ac:dyDescent="0.2">
      <c r="A1" s="127" t="s">
        <v>1089</v>
      </c>
      <c r="B1" s="9" t="s">
        <v>27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5"/>
      <c r="X1" s="5"/>
      <c r="Y1" s="6"/>
      <c r="Z1" s="226" t="s">
        <v>3</v>
      </c>
      <c r="AA1" s="227"/>
      <c r="AB1" s="227"/>
      <c r="AC1" s="227"/>
      <c r="AD1" s="227"/>
      <c r="AE1" s="228"/>
      <c r="AF1" s="186" t="s">
        <v>4</v>
      </c>
      <c r="AG1" s="187"/>
      <c r="AH1" s="191" t="str">
        <f>IF(F13="","",A3)</f>
        <v/>
      </c>
      <c r="AI1" s="191"/>
      <c r="AJ1" s="184" t="s">
        <v>2</v>
      </c>
      <c r="AK1" s="191" t="str">
        <f>IF(F13="","",AO1)</f>
        <v/>
      </c>
      <c r="AL1" s="191"/>
      <c r="AM1" s="84" t="s">
        <v>1</v>
      </c>
      <c r="AO1" s="1">
        <f>MAX($AO$3:$AO$9324)</f>
        <v>1</v>
      </c>
    </row>
    <row r="2" spans="1:41" ht="14.1" customHeight="1" thickBot="1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7"/>
      <c r="X2" s="7"/>
      <c r="Y2" s="8"/>
      <c r="Z2" s="229"/>
      <c r="AA2" s="230"/>
      <c r="AB2" s="230"/>
      <c r="AC2" s="230"/>
      <c r="AD2" s="230"/>
      <c r="AE2" s="231"/>
      <c r="AF2" s="188"/>
      <c r="AG2" s="189"/>
      <c r="AH2" s="232"/>
      <c r="AI2" s="232"/>
      <c r="AJ2" s="185"/>
      <c r="AK2" s="232"/>
      <c r="AL2" s="232"/>
      <c r="AM2" s="85"/>
    </row>
    <row r="3" spans="1:41" ht="14.1" customHeight="1" thickTop="1" x14ac:dyDescent="0.2">
      <c r="A3" s="1">
        <v>1</v>
      </c>
      <c r="B3" s="86" t="s">
        <v>6</v>
      </c>
      <c r="C3" s="87"/>
      <c r="D3" s="57" t="s">
        <v>5</v>
      </c>
      <c r="E3" s="58"/>
      <c r="F3" s="63" t="s">
        <v>8</v>
      </c>
      <c r="G3" s="64"/>
      <c r="H3" s="64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3"/>
      <c r="V3" s="94" t="s">
        <v>11</v>
      </c>
      <c r="W3" s="95"/>
      <c r="X3" s="96"/>
      <c r="Y3" s="134" t="str">
        <f>IF(入力シート!$F$5="","",入力シート!$F$5)</f>
        <v/>
      </c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6"/>
      <c r="AO3" s="1">
        <v>1</v>
      </c>
    </row>
    <row r="4" spans="1:41" ht="14.1" customHeight="1" x14ac:dyDescent="0.2">
      <c r="B4" s="88"/>
      <c r="C4" s="89"/>
      <c r="D4" s="59"/>
      <c r="E4" s="60"/>
      <c r="F4" s="66" t="str">
        <f>IF(入力シート!$B$5="","",IF(入力シート!$C$5="",入力シート!$B$5,CONCATENATE(入力シート!$B$5,$A$1,入力シート!$C$5)))</f>
        <v/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70" t="s">
        <v>9</v>
      </c>
      <c r="U4" s="106"/>
      <c r="V4" s="97"/>
      <c r="W4" s="98"/>
      <c r="X4" s="99"/>
      <c r="Y4" s="137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9"/>
    </row>
    <row r="5" spans="1:41" ht="14.1" customHeight="1" x14ac:dyDescent="0.2">
      <c r="B5" s="88"/>
      <c r="C5" s="89"/>
      <c r="D5" s="61"/>
      <c r="E5" s="62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71"/>
      <c r="U5" s="107"/>
      <c r="V5" s="100"/>
      <c r="W5" s="101"/>
      <c r="X5" s="102"/>
      <c r="Y5" s="140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2"/>
    </row>
    <row r="6" spans="1:41" ht="14.1" customHeight="1" x14ac:dyDescent="0.2">
      <c r="B6" s="88"/>
      <c r="C6" s="89"/>
      <c r="D6" s="72" t="s">
        <v>7</v>
      </c>
      <c r="E6" s="73"/>
      <c r="F6" s="146" t="s">
        <v>12</v>
      </c>
      <c r="G6" s="143" t="str">
        <f>IF(入力シート!$D$5="","",入力シート!$D$5)</f>
        <v/>
      </c>
      <c r="H6" s="144"/>
      <c r="I6" s="144"/>
      <c r="J6" s="144"/>
      <c r="K6" s="144"/>
      <c r="L6" s="145"/>
      <c r="M6" s="110" t="s">
        <v>8</v>
      </c>
      <c r="N6" s="111"/>
      <c r="O6" s="111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3"/>
    </row>
    <row r="7" spans="1:41" ht="14.1" customHeight="1" x14ac:dyDescent="0.2">
      <c r="B7" s="88"/>
      <c r="C7" s="89"/>
      <c r="D7" s="59"/>
      <c r="E7" s="60"/>
      <c r="F7" s="128" t="str">
        <f>IF(入力シート!$E$5="","",入力シート!$E$5)</f>
        <v/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30"/>
    </row>
    <row r="8" spans="1:41" ht="14.1" customHeight="1" thickBot="1" x14ac:dyDescent="0.25">
      <c r="B8" s="90"/>
      <c r="C8" s="91"/>
      <c r="D8" s="108"/>
      <c r="E8" s="109"/>
      <c r="F8" s="131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3"/>
    </row>
    <row r="9" spans="1:41" ht="6" customHeight="1" thickTop="1" thickBot="1" x14ac:dyDescent="0.25"/>
    <row r="10" spans="1:41" ht="14.1" customHeight="1" thickTop="1" x14ac:dyDescent="0.2">
      <c r="A10" s="1">
        <v>1</v>
      </c>
      <c r="B10" s="83" t="s">
        <v>19</v>
      </c>
      <c r="C10" s="52"/>
      <c r="D10" s="147" t="s">
        <v>5</v>
      </c>
      <c r="E10" s="148"/>
      <c r="F10" s="63" t="s">
        <v>8</v>
      </c>
      <c r="G10" s="64"/>
      <c r="H10" s="64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193" t="s">
        <v>13</v>
      </c>
      <c r="W10" s="194"/>
      <c r="X10" s="176"/>
      <c r="Y10" s="179" t="str">
        <f>IF(Y15="","",VLOOKUP(Y15,入力シート!$A$110:$H$10000,2,0))</f>
        <v/>
      </c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80"/>
    </row>
    <row r="11" spans="1:41" ht="12.6" customHeight="1" x14ac:dyDescent="0.2">
      <c r="B11" s="53"/>
      <c r="C11" s="54"/>
      <c r="D11" s="149"/>
      <c r="E11" s="150"/>
      <c r="F11" s="161" t="str">
        <f>IF(VLOOKUP(A10,入力シート!$A$8:$M$1000,2,0)="","",IF(VLOOKUP(A10,入力シート!$A$8:$M$1000,3,0)="","",VLOOKUP(A10,入力シート!$A$8:$M$1000,2,0)))</f>
        <v/>
      </c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2"/>
      <c r="U11" s="2"/>
      <c r="V11" s="195"/>
      <c r="W11" s="196"/>
      <c r="X11" s="177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81"/>
    </row>
    <row r="12" spans="1:41" ht="12.6" customHeight="1" x14ac:dyDescent="0.2">
      <c r="B12" s="53"/>
      <c r="C12" s="54"/>
      <c r="D12" s="149"/>
      <c r="E12" s="150"/>
      <c r="F12" s="163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2"/>
      <c r="U12" s="2"/>
      <c r="V12" s="195"/>
      <c r="W12" s="196"/>
      <c r="X12" s="177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81"/>
    </row>
    <row r="13" spans="1:41" ht="12.9" customHeight="1" x14ac:dyDescent="0.2">
      <c r="B13" s="53"/>
      <c r="C13" s="54"/>
      <c r="D13" s="149"/>
      <c r="E13" s="150"/>
      <c r="F13" s="66" t="str">
        <f>IF(VLOOKUP(A10,入力シート!$A$8:$M$1000,2,0)="","",IF(VLOOKUP(A10,入力シート!$A$8:$M$1000,3,0)="",VLOOKUP(A10,入力シート!$A$8:$M$1000,2,0),VLOOKUP(A10,入力シート!$A$8:$M$1000,3,0)))</f>
        <v/>
      </c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70" t="s">
        <v>9</v>
      </c>
      <c r="U13" s="70"/>
      <c r="V13" s="195"/>
      <c r="W13" s="196"/>
      <c r="X13" s="177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81"/>
    </row>
    <row r="14" spans="1:41" ht="12.9" customHeight="1" thickBot="1" x14ac:dyDescent="0.25">
      <c r="B14" s="53"/>
      <c r="C14" s="54"/>
      <c r="D14" s="151"/>
      <c r="E14" s="152"/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71"/>
      <c r="U14" s="71"/>
      <c r="V14" s="197"/>
      <c r="W14" s="198"/>
      <c r="X14" s="178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3"/>
    </row>
    <row r="15" spans="1:41" ht="12.9" customHeight="1" x14ac:dyDescent="0.2">
      <c r="B15" s="53"/>
      <c r="C15" s="54"/>
      <c r="D15" s="153" t="s">
        <v>7</v>
      </c>
      <c r="E15" s="154"/>
      <c r="F15" s="159" t="s">
        <v>12</v>
      </c>
      <c r="G15" s="165" t="str">
        <f>IF(VLOOKUP(A10,入力シート!$A$8:$M$1000,4,0)="","",VLOOKUP(A10,入力シート!$A$8:$M$1000,4,0))</f>
        <v/>
      </c>
      <c r="H15" s="166"/>
      <c r="I15" s="166"/>
      <c r="J15" s="166"/>
      <c r="K15" s="166"/>
      <c r="L15" s="166"/>
      <c r="M15" s="155"/>
      <c r="N15" s="155"/>
      <c r="O15" s="155"/>
      <c r="P15" s="155"/>
      <c r="Q15" s="155"/>
      <c r="R15" s="155"/>
      <c r="S15" s="155"/>
      <c r="T15" s="155"/>
      <c r="U15" s="156"/>
      <c r="V15" s="199" t="s">
        <v>15</v>
      </c>
      <c r="W15" s="200"/>
      <c r="X15" s="173"/>
      <c r="Y15" s="174" t="str">
        <f>IF(VLOOKUP(A10,入力シート!$A$8:$M$1000,7,0)="","",VLOOKUP(A10,入力シート!$A$8:$M$1000,7,0))</f>
        <v/>
      </c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5"/>
    </row>
    <row r="16" spans="1:41" ht="12.9" customHeight="1" x14ac:dyDescent="0.2">
      <c r="B16" s="53"/>
      <c r="C16" s="54"/>
      <c r="D16" s="149"/>
      <c r="E16" s="150"/>
      <c r="F16" s="160"/>
      <c r="G16" s="167"/>
      <c r="H16" s="168"/>
      <c r="I16" s="168"/>
      <c r="J16" s="168"/>
      <c r="K16" s="168"/>
      <c r="L16" s="168"/>
      <c r="M16" s="157"/>
      <c r="N16" s="157"/>
      <c r="O16" s="157"/>
      <c r="P16" s="157"/>
      <c r="Q16" s="157"/>
      <c r="R16" s="157"/>
      <c r="S16" s="157"/>
      <c r="T16" s="157"/>
      <c r="U16" s="158"/>
      <c r="V16" s="201"/>
      <c r="W16" s="202"/>
      <c r="X16" s="169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1"/>
    </row>
    <row r="17" spans="1:39" ht="12.9" customHeight="1" x14ac:dyDescent="0.2">
      <c r="B17" s="53"/>
      <c r="C17" s="54"/>
      <c r="D17" s="149"/>
      <c r="E17" s="150"/>
      <c r="F17" s="74" t="str">
        <f>IF(VLOOKUP(A10,入力シート!$A$8:$M$1000,5,0)="","",VLOOKUP(A10,入力シート!$A$8:$M$1000,5,0))</f>
        <v/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  <c r="V17" s="203" t="s">
        <v>16</v>
      </c>
      <c r="W17" s="204"/>
      <c r="X17" s="190" t="str">
        <f>IF(Y15="","",IF(VLOOKUP(Y15,入力シート!$A$110:$H$1000,3,0)="","",VLOOKUP(Y15,入力シート!$A$110:$H$1000,3,0)))</f>
        <v/>
      </c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2"/>
    </row>
    <row r="18" spans="1:39" ht="12.9" customHeight="1" x14ac:dyDescent="0.2">
      <c r="B18" s="53"/>
      <c r="C18" s="54"/>
      <c r="D18" s="149"/>
      <c r="E18" s="150"/>
      <c r="F18" s="77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9"/>
      <c r="V18" s="201"/>
      <c r="W18" s="202"/>
      <c r="X18" s="103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5"/>
    </row>
    <row r="19" spans="1:39" ht="12.9" customHeight="1" x14ac:dyDescent="0.2">
      <c r="B19" s="53"/>
      <c r="C19" s="54"/>
      <c r="D19" s="149"/>
      <c r="E19" s="150"/>
      <c r="F19" s="77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9"/>
      <c r="V19" s="205" t="s">
        <v>14</v>
      </c>
      <c r="W19" s="206"/>
      <c r="X19" s="190" t="str">
        <f>IF(VLOOKUP(A10,入力シート!$A$8:$M$1000,9,0)="","",VLOOKUP(A10,入力シート!$A$8:$M$1000,9,0))</f>
        <v/>
      </c>
      <c r="Y19" s="211"/>
      <c r="Z19" s="209" t="s">
        <v>17</v>
      </c>
      <c r="AA19" s="206"/>
      <c r="AB19" s="218" t="str">
        <f>IF(VLOOKUP(A10,入力シート!$A$8:$M$1000,12,0)="","",VLOOKUP(A10,入力シート!$A$8:$M$1000,12,0))</f>
        <v/>
      </c>
      <c r="AC19" s="219"/>
      <c r="AD19" s="219"/>
      <c r="AE19" s="220"/>
      <c r="AF19" s="209" t="s">
        <v>18</v>
      </c>
      <c r="AG19" s="206"/>
      <c r="AH19" s="214" t="str">
        <f>IF(X19="","",IF(AB19="","",X19*AB19))</f>
        <v/>
      </c>
      <c r="AI19" s="215"/>
      <c r="AJ19" s="215"/>
      <c r="AK19" s="215"/>
      <c r="AL19" s="215"/>
      <c r="AM19" s="224"/>
    </row>
    <row r="20" spans="1:39" ht="12.9" customHeight="1" thickBot="1" x14ac:dyDescent="0.25">
      <c r="B20" s="53"/>
      <c r="C20" s="54"/>
      <c r="D20" s="151"/>
      <c r="E20" s="152"/>
      <c r="F20" s="80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2"/>
      <c r="V20" s="207"/>
      <c r="W20" s="208"/>
      <c r="X20" s="212"/>
      <c r="Y20" s="213"/>
      <c r="Z20" s="210"/>
      <c r="AA20" s="208"/>
      <c r="AB20" s="221"/>
      <c r="AC20" s="222"/>
      <c r="AD20" s="222"/>
      <c r="AE20" s="223"/>
      <c r="AF20" s="210"/>
      <c r="AG20" s="208"/>
      <c r="AH20" s="216"/>
      <c r="AI20" s="217"/>
      <c r="AJ20" s="217"/>
      <c r="AK20" s="217"/>
      <c r="AL20" s="217"/>
      <c r="AM20" s="225"/>
    </row>
    <row r="21" spans="1:39" ht="12.9" customHeight="1" thickTop="1" x14ac:dyDescent="0.2">
      <c r="B21" s="53"/>
      <c r="C21" s="54"/>
      <c r="D21" s="35" t="s">
        <v>10</v>
      </c>
      <c r="E21" s="36"/>
      <c r="F21" s="39" t="str">
        <f>IF(VLOOKUP(A10,入力シート!$A$8:$M$1000,6,0)="","",VLOOKUP(A10,入力シート!$A$8:$M$1000,6,0))</f>
        <v/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45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ht="12.9" customHeight="1" thickBot="1" x14ac:dyDescent="0.25">
      <c r="B22" s="55"/>
      <c r="C22" s="56"/>
      <c r="D22" s="37"/>
      <c r="E22" s="38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 spans="1:39" ht="14.1" customHeight="1" thickTop="1" x14ac:dyDescent="0.2">
      <c r="A23" s="1">
        <f>+A10+1</f>
        <v>2</v>
      </c>
      <c r="B23" s="51" t="s">
        <v>1081</v>
      </c>
      <c r="C23" s="52"/>
      <c r="D23" s="147" t="s">
        <v>5</v>
      </c>
      <c r="E23" s="148"/>
      <c r="F23" s="63" t="s">
        <v>8</v>
      </c>
      <c r="G23" s="64"/>
      <c r="H23" s="64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193" t="s">
        <v>13</v>
      </c>
      <c r="W23" s="194"/>
      <c r="X23" s="176"/>
      <c r="Y23" s="179" t="str">
        <f>IF(Y28="","",VLOOKUP(Y28,入力シート!$A$110:$H$10000,2,0))</f>
        <v/>
      </c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80"/>
    </row>
    <row r="24" spans="1:39" ht="12.6" customHeight="1" x14ac:dyDescent="0.2">
      <c r="B24" s="53"/>
      <c r="C24" s="54"/>
      <c r="D24" s="149"/>
      <c r="E24" s="150"/>
      <c r="F24" s="161" t="str">
        <f>IF(VLOOKUP(A23,入力シート!$A$8:$M$1000,2,0)="","",IF(VLOOKUP(A23,入力シート!$A$8:$M$1000,3,0)="","",VLOOKUP(A23,入力シート!$A$8:$M$1000,2,0)))</f>
        <v/>
      </c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2"/>
      <c r="U24" s="2"/>
      <c r="V24" s="195"/>
      <c r="W24" s="196"/>
      <c r="X24" s="177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81"/>
    </row>
    <row r="25" spans="1:39" ht="12.6" customHeight="1" x14ac:dyDescent="0.2">
      <c r="B25" s="53"/>
      <c r="C25" s="54"/>
      <c r="D25" s="149"/>
      <c r="E25" s="150"/>
      <c r="F25" s="16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2"/>
      <c r="U25" s="2"/>
      <c r="V25" s="195"/>
      <c r="W25" s="196"/>
      <c r="X25" s="177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81"/>
    </row>
    <row r="26" spans="1:39" ht="12.9" customHeight="1" x14ac:dyDescent="0.2">
      <c r="B26" s="53"/>
      <c r="C26" s="54"/>
      <c r="D26" s="149"/>
      <c r="E26" s="150"/>
      <c r="F26" s="66" t="str">
        <f>IF(VLOOKUP(A23,入力シート!$A$8:$M$1000,2,0)="","",IF(VLOOKUP(A23,入力シート!$A$8:$M$1000,3,0)="",VLOOKUP(A23,入力シート!$A$8:$M$1000,2,0),VLOOKUP(A23,入力シート!$A$8:$M$1000,3,0)))</f>
        <v/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70" t="s">
        <v>9</v>
      </c>
      <c r="U26" s="70"/>
      <c r="V26" s="195"/>
      <c r="W26" s="196"/>
      <c r="X26" s="177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81"/>
    </row>
    <row r="27" spans="1:39" ht="12.9" customHeight="1" thickBot="1" x14ac:dyDescent="0.25">
      <c r="B27" s="53"/>
      <c r="C27" s="54"/>
      <c r="D27" s="151"/>
      <c r="E27" s="152"/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71"/>
      <c r="U27" s="71"/>
      <c r="V27" s="197"/>
      <c r="W27" s="198"/>
      <c r="X27" s="178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3"/>
    </row>
    <row r="28" spans="1:39" ht="12.9" customHeight="1" x14ac:dyDescent="0.2">
      <c r="B28" s="53"/>
      <c r="C28" s="54"/>
      <c r="D28" s="153" t="s">
        <v>7</v>
      </c>
      <c r="E28" s="154"/>
      <c r="F28" s="159" t="s">
        <v>12</v>
      </c>
      <c r="G28" s="165" t="str">
        <f>IF(VLOOKUP(A23,入力シート!$A$8:$M$1000,4,0)="","",VLOOKUP(A23,入力シート!$A$8:$M$1000,4,0))</f>
        <v/>
      </c>
      <c r="H28" s="166"/>
      <c r="I28" s="166"/>
      <c r="J28" s="166"/>
      <c r="K28" s="166"/>
      <c r="L28" s="166"/>
      <c r="M28" s="155"/>
      <c r="N28" s="155"/>
      <c r="O28" s="155"/>
      <c r="P28" s="155"/>
      <c r="Q28" s="155"/>
      <c r="R28" s="155"/>
      <c r="S28" s="155"/>
      <c r="T28" s="155"/>
      <c r="U28" s="156"/>
      <c r="V28" s="199" t="s">
        <v>15</v>
      </c>
      <c r="W28" s="200"/>
      <c r="X28" s="173"/>
      <c r="Y28" s="174" t="str">
        <f>IF(VLOOKUP(A23,入力シート!$A$8:$M$1000,7,0)="","",VLOOKUP(A23,入力シート!$A$8:$M$1000,7,0))</f>
        <v/>
      </c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5"/>
    </row>
    <row r="29" spans="1:39" ht="12.9" customHeight="1" x14ac:dyDescent="0.2">
      <c r="B29" s="53"/>
      <c r="C29" s="54"/>
      <c r="D29" s="149"/>
      <c r="E29" s="150"/>
      <c r="F29" s="160"/>
      <c r="G29" s="167"/>
      <c r="H29" s="168"/>
      <c r="I29" s="168"/>
      <c r="J29" s="168"/>
      <c r="K29" s="168"/>
      <c r="L29" s="168"/>
      <c r="M29" s="157"/>
      <c r="N29" s="157"/>
      <c r="O29" s="157"/>
      <c r="P29" s="157"/>
      <c r="Q29" s="157"/>
      <c r="R29" s="157"/>
      <c r="S29" s="157"/>
      <c r="T29" s="157"/>
      <c r="U29" s="158"/>
      <c r="V29" s="201"/>
      <c r="W29" s="202"/>
      <c r="X29" s="169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1"/>
    </row>
    <row r="30" spans="1:39" ht="12.9" customHeight="1" x14ac:dyDescent="0.2">
      <c r="B30" s="53"/>
      <c r="C30" s="54"/>
      <c r="D30" s="149"/>
      <c r="E30" s="150"/>
      <c r="F30" s="74" t="str">
        <f>IF(VLOOKUP(A23,入力シート!$A$8:$M$1000,5,0)="","",VLOOKUP(A23,入力シート!$A$8:$M$1000,5,0))</f>
        <v/>
      </c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6"/>
      <c r="V30" s="203" t="s">
        <v>16</v>
      </c>
      <c r="W30" s="204"/>
      <c r="X30" s="190" t="str">
        <f>IF(Y28="","",IF(VLOOKUP(Y28,入力シート!$A$110:$H$1000,3,0)="","",VLOOKUP(Y28,入力シート!$A$110:$H$1000,3,0)))</f>
        <v/>
      </c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2"/>
    </row>
    <row r="31" spans="1:39" ht="12.9" customHeight="1" x14ac:dyDescent="0.2">
      <c r="B31" s="53"/>
      <c r="C31" s="54"/>
      <c r="D31" s="149"/>
      <c r="E31" s="150"/>
      <c r="F31" s="7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9"/>
      <c r="V31" s="201"/>
      <c r="W31" s="202"/>
      <c r="X31" s="103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5"/>
    </row>
    <row r="32" spans="1:39" ht="12.9" customHeight="1" x14ac:dyDescent="0.2">
      <c r="B32" s="53"/>
      <c r="C32" s="54"/>
      <c r="D32" s="149"/>
      <c r="E32" s="150"/>
      <c r="F32" s="77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9"/>
      <c r="V32" s="205" t="s">
        <v>14</v>
      </c>
      <c r="W32" s="206"/>
      <c r="X32" s="190" t="str">
        <f>IF(VLOOKUP(A23,入力シート!$A$8:$M$1000,9,0)="","",VLOOKUP(A23,入力シート!$A$8:$M$1000,9,0))</f>
        <v/>
      </c>
      <c r="Y32" s="211"/>
      <c r="Z32" s="209" t="s">
        <v>17</v>
      </c>
      <c r="AA32" s="206"/>
      <c r="AB32" s="218" t="str">
        <f>IF(VLOOKUP(A23,入力シート!$A$8:$M$1000,12,0)="","",VLOOKUP(A23,入力シート!$A$8:$M$1000,12,0))</f>
        <v/>
      </c>
      <c r="AC32" s="219"/>
      <c r="AD32" s="219"/>
      <c r="AE32" s="220"/>
      <c r="AF32" s="209" t="s">
        <v>18</v>
      </c>
      <c r="AG32" s="206"/>
      <c r="AH32" s="214" t="str">
        <f>IF(X32="","",IF(AB32="","",X32*AB32))</f>
        <v/>
      </c>
      <c r="AI32" s="215"/>
      <c r="AJ32" s="215"/>
      <c r="AK32" s="215"/>
      <c r="AL32" s="215"/>
      <c r="AM32" s="224"/>
    </row>
    <row r="33" spans="1:39" ht="12.9" customHeight="1" thickBot="1" x14ac:dyDescent="0.25">
      <c r="B33" s="53"/>
      <c r="C33" s="54"/>
      <c r="D33" s="151"/>
      <c r="E33" s="152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2"/>
      <c r="V33" s="207"/>
      <c r="W33" s="208"/>
      <c r="X33" s="212"/>
      <c r="Y33" s="213"/>
      <c r="Z33" s="210"/>
      <c r="AA33" s="208"/>
      <c r="AB33" s="221"/>
      <c r="AC33" s="222"/>
      <c r="AD33" s="222"/>
      <c r="AE33" s="223"/>
      <c r="AF33" s="210"/>
      <c r="AG33" s="208"/>
      <c r="AH33" s="216"/>
      <c r="AI33" s="217"/>
      <c r="AJ33" s="217"/>
      <c r="AK33" s="217"/>
      <c r="AL33" s="217"/>
      <c r="AM33" s="225"/>
    </row>
    <row r="34" spans="1:39" ht="12.9" customHeight="1" thickTop="1" x14ac:dyDescent="0.2">
      <c r="B34" s="53"/>
      <c r="C34" s="54"/>
      <c r="D34" s="35" t="s">
        <v>10</v>
      </c>
      <c r="E34" s="36"/>
      <c r="F34" s="39" t="str">
        <f>IF(VLOOKUP(A23,入力シート!$A$8:$M$1000,6,0)="","",VLOOKUP(A23,入力シート!$A$8:$M$1000,6,0))</f>
        <v/>
      </c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  <c r="V34" s="45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</row>
    <row r="35" spans="1:39" ht="12.9" customHeight="1" thickBot="1" x14ac:dyDescent="0.25">
      <c r="B35" s="55"/>
      <c r="C35" s="56"/>
      <c r="D35" s="37"/>
      <c r="E35" s="38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4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</row>
    <row r="36" spans="1:39" ht="14.1" customHeight="1" thickTop="1" x14ac:dyDescent="0.2">
      <c r="A36" s="1">
        <f>+A23+1</f>
        <v>3</v>
      </c>
      <c r="B36" s="51" t="s">
        <v>1082</v>
      </c>
      <c r="C36" s="52"/>
      <c r="D36" s="147" t="s">
        <v>5</v>
      </c>
      <c r="E36" s="148"/>
      <c r="F36" s="63" t="s">
        <v>8</v>
      </c>
      <c r="G36" s="64"/>
      <c r="H36" s="64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193" t="s">
        <v>13</v>
      </c>
      <c r="W36" s="194"/>
      <c r="X36" s="176"/>
      <c r="Y36" s="179" t="str">
        <f>IF(Y41="","",VLOOKUP(Y41,入力シート!$A$110:$H$10000,2,0))</f>
        <v/>
      </c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80"/>
    </row>
    <row r="37" spans="1:39" ht="12.6" customHeight="1" x14ac:dyDescent="0.2">
      <c r="B37" s="53"/>
      <c r="C37" s="54"/>
      <c r="D37" s="149"/>
      <c r="E37" s="150"/>
      <c r="F37" s="161" t="str">
        <f>IF(VLOOKUP(A36,入力シート!$A$8:$M$1000,2,0)="","",IF(VLOOKUP(A36,入力シート!$A$8:$M$1000,3,0)="","",VLOOKUP(A36,入力シート!$A$8:$M$1000,2,0)))</f>
        <v/>
      </c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2"/>
      <c r="U37" s="2"/>
      <c r="V37" s="195"/>
      <c r="W37" s="196"/>
      <c r="X37" s="177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81"/>
    </row>
    <row r="38" spans="1:39" ht="12.6" customHeight="1" x14ac:dyDescent="0.2">
      <c r="B38" s="53"/>
      <c r="C38" s="54"/>
      <c r="D38" s="149"/>
      <c r="E38" s="150"/>
      <c r="F38" s="163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2"/>
      <c r="U38" s="2"/>
      <c r="V38" s="195"/>
      <c r="W38" s="196"/>
      <c r="X38" s="177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81"/>
    </row>
    <row r="39" spans="1:39" ht="12.9" customHeight="1" x14ac:dyDescent="0.2">
      <c r="B39" s="53"/>
      <c r="C39" s="54"/>
      <c r="D39" s="149"/>
      <c r="E39" s="150"/>
      <c r="F39" s="66" t="str">
        <f>IF(VLOOKUP(A36,入力シート!$A$8:$M$1000,2,0)="","",IF(VLOOKUP(A36,入力シート!$A$8:$M$1000,3,0)="",VLOOKUP(A36,入力シート!$A$8:$M$1000,2,0),VLOOKUP(A36,入力シート!$A$8:$M$1000,3,0)))</f>
        <v/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70" t="s">
        <v>9</v>
      </c>
      <c r="U39" s="70"/>
      <c r="V39" s="195"/>
      <c r="W39" s="196"/>
      <c r="X39" s="177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81"/>
    </row>
    <row r="40" spans="1:39" ht="12.9" customHeight="1" thickBot="1" x14ac:dyDescent="0.25">
      <c r="B40" s="53"/>
      <c r="C40" s="54"/>
      <c r="D40" s="151"/>
      <c r="E40" s="152"/>
      <c r="F40" s="68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1"/>
      <c r="U40" s="71"/>
      <c r="V40" s="197"/>
      <c r="W40" s="198"/>
      <c r="X40" s="178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3"/>
    </row>
    <row r="41" spans="1:39" ht="12.9" customHeight="1" x14ac:dyDescent="0.2">
      <c r="B41" s="53"/>
      <c r="C41" s="54"/>
      <c r="D41" s="153" t="s">
        <v>7</v>
      </c>
      <c r="E41" s="154"/>
      <c r="F41" s="159" t="s">
        <v>12</v>
      </c>
      <c r="G41" s="165" t="str">
        <f>IF(VLOOKUP(A36,入力シート!$A$8:$M$1000,4,0)="","",VLOOKUP(A36,入力シート!$A$8:$M$1000,4,0))</f>
        <v/>
      </c>
      <c r="H41" s="166"/>
      <c r="I41" s="166"/>
      <c r="J41" s="166"/>
      <c r="K41" s="166"/>
      <c r="L41" s="166"/>
      <c r="M41" s="155"/>
      <c r="N41" s="155"/>
      <c r="O41" s="155"/>
      <c r="P41" s="155"/>
      <c r="Q41" s="155"/>
      <c r="R41" s="155"/>
      <c r="S41" s="155"/>
      <c r="T41" s="155"/>
      <c r="U41" s="156"/>
      <c r="V41" s="199" t="s">
        <v>15</v>
      </c>
      <c r="W41" s="200"/>
      <c r="X41" s="173"/>
      <c r="Y41" s="174" t="str">
        <f>IF(VLOOKUP(A36,入力シート!$A$8:$M$1000,7,0)="","",VLOOKUP(A36,入力シート!$A$8:$M$1000,7,0))</f>
        <v/>
      </c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5"/>
    </row>
    <row r="42" spans="1:39" ht="12.9" customHeight="1" x14ac:dyDescent="0.2">
      <c r="B42" s="53"/>
      <c r="C42" s="54"/>
      <c r="D42" s="149"/>
      <c r="E42" s="150"/>
      <c r="F42" s="160"/>
      <c r="G42" s="167"/>
      <c r="H42" s="168"/>
      <c r="I42" s="168"/>
      <c r="J42" s="168"/>
      <c r="K42" s="168"/>
      <c r="L42" s="168"/>
      <c r="M42" s="157"/>
      <c r="N42" s="157"/>
      <c r="O42" s="157"/>
      <c r="P42" s="157"/>
      <c r="Q42" s="157"/>
      <c r="R42" s="157"/>
      <c r="S42" s="157"/>
      <c r="T42" s="157"/>
      <c r="U42" s="158"/>
      <c r="V42" s="201"/>
      <c r="W42" s="202"/>
      <c r="X42" s="169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1"/>
    </row>
    <row r="43" spans="1:39" ht="12.9" customHeight="1" x14ac:dyDescent="0.2">
      <c r="B43" s="53"/>
      <c r="C43" s="54"/>
      <c r="D43" s="149"/>
      <c r="E43" s="150"/>
      <c r="F43" s="74" t="str">
        <f>IF(VLOOKUP(A36,入力シート!$A$8:$M$1000,5,0)="","",VLOOKUP(A36,入力シート!$A$8:$M$1000,5,0))</f>
        <v/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6"/>
      <c r="V43" s="203" t="s">
        <v>16</v>
      </c>
      <c r="W43" s="204"/>
      <c r="X43" s="190" t="str">
        <f>IF(Y41="","",IF(VLOOKUP(Y41,入力シート!$A$110:$H$1000,3,0)="","",VLOOKUP(Y41,入力シート!$A$110:$H$1000,3,0)))</f>
        <v/>
      </c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2"/>
    </row>
    <row r="44" spans="1:39" ht="12.9" customHeight="1" x14ac:dyDescent="0.2">
      <c r="B44" s="53"/>
      <c r="C44" s="54"/>
      <c r="D44" s="149"/>
      <c r="E44" s="150"/>
      <c r="F44" s="77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9"/>
      <c r="V44" s="201"/>
      <c r="W44" s="202"/>
      <c r="X44" s="103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5"/>
    </row>
    <row r="45" spans="1:39" ht="12.9" customHeight="1" x14ac:dyDescent="0.2">
      <c r="B45" s="53"/>
      <c r="C45" s="54"/>
      <c r="D45" s="149"/>
      <c r="E45" s="150"/>
      <c r="F45" s="77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9"/>
      <c r="V45" s="205" t="s">
        <v>14</v>
      </c>
      <c r="W45" s="206"/>
      <c r="X45" s="190" t="str">
        <f>IF(VLOOKUP(A36,入力シート!$A$8:$M$1000,9,0)="","",VLOOKUP(A36,入力シート!$A$8:$M$1000,9,0))</f>
        <v/>
      </c>
      <c r="Y45" s="211"/>
      <c r="Z45" s="209" t="s">
        <v>17</v>
      </c>
      <c r="AA45" s="206"/>
      <c r="AB45" s="218" t="str">
        <f>IF(VLOOKUP(A36,入力シート!$A$8:$M$1000,12,0)="","",VLOOKUP(A36,入力シート!$A$8:$M$1000,12,0))</f>
        <v/>
      </c>
      <c r="AC45" s="219"/>
      <c r="AD45" s="219"/>
      <c r="AE45" s="220"/>
      <c r="AF45" s="209" t="s">
        <v>18</v>
      </c>
      <c r="AG45" s="206"/>
      <c r="AH45" s="214" t="str">
        <f>IF(X45="","",IF(AB45="","",X45*AB45))</f>
        <v/>
      </c>
      <c r="AI45" s="215"/>
      <c r="AJ45" s="215"/>
      <c r="AK45" s="215"/>
      <c r="AL45" s="215"/>
      <c r="AM45" s="224"/>
    </row>
    <row r="46" spans="1:39" ht="12.9" customHeight="1" thickBot="1" x14ac:dyDescent="0.25">
      <c r="B46" s="53"/>
      <c r="C46" s="54"/>
      <c r="D46" s="151"/>
      <c r="E46" s="152"/>
      <c r="F46" s="80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2"/>
      <c r="V46" s="207"/>
      <c r="W46" s="208"/>
      <c r="X46" s="212"/>
      <c r="Y46" s="213"/>
      <c r="Z46" s="210"/>
      <c r="AA46" s="208"/>
      <c r="AB46" s="221"/>
      <c r="AC46" s="222"/>
      <c r="AD46" s="222"/>
      <c r="AE46" s="223"/>
      <c r="AF46" s="210"/>
      <c r="AG46" s="208"/>
      <c r="AH46" s="216"/>
      <c r="AI46" s="217"/>
      <c r="AJ46" s="217"/>
      <c r="AK46" s="217"/>
      <c r="AL46" s="217"/>
      <c r="AM46" s="225"/>
    </row>
    <row r="47" spans="1:39" ht="12.9" customHeight="1" thickTop="1" x14ac:dyDescent="0.2">
      <c r="B47" s="53"/>
      <c r="C47" s="54"/>
      <c r="D47" s="35" t="s">
        <v>10</v>
      </c>
      <c r="E47" s="36"/>
      <c r="F47" s="39" t="str">
        <f>IF(VLOOKUP(A36,入力シート!$A$8:$M$1000,6,0)="","",VLOOKUP(A36,入力シート!$A$8:$M$1000,6,0))</f>
        <v/>
      </c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1"/>
      <c r="V47" s="45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</row>
    <row r="48" spans="1:39" ht="12.9" customHeight="1" thickBot="1" x14ac:dyDescent="0.25">
      <c r="B48" s="55"/>
      <c r="C48" s="56"/>
      <c r="D48" s="37"/>
      <c r="E48" s="38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4"/>
      <c r="V48" s="47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</row>
    <row r="49" spans="1:39" ht="14.1" customHeight="1" thickTop="1" x14ac:dyDescent="0.2">
      <c r="A49" s="1">
        <f>+A36+1</f>
        <v>4</v>
      </c>
      <c r="B49" s="51" t="s">
        <v>1083</v>
      </c>
      <c r="C49" s="52"/>
      <c r="D49" s="147" t="s">
        <v>5</v>
      </c>
      <c r="E49" s="148"/>
      <c r="F49" s="63" t="s">
        <v>8</v>
      </c>
      <c r="G49" s="64"/>
      <c r="H49" s="64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193" t="s">
        <v>13</v>
      </c>
      <c r="W49" s="194"/>
      <c r="X49" s="176"/>
      <c r="Y49" s="179" t="str">
        <f>IF(Y54="","",VLOOKUP(Y54,入力シート!$A$110:$H$10000,2,0))</f>
        <v/>
      </c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80"/>
    </row>
    <row r="50" spans="1:39" ht="12.6" customHeight="1" x14ac:dyDescent="0.2">
      <c r="B50" s="53"/>
      <c r="C50" s="54"/>
      <c r="D50" s="149"/>
      <c r="E50" s="150"/>
      <c r="F50" s="161" t="str">
        <f>IF(VLOOKUP(A49,入力シート!$A$8:$M$1000,2,0)="","",IF(VLOOKUP(A49,入力シート!$A$8:$M$1000,3,0)="","",VLOOKUP(A49,入力シート!$A$8:$M$1000,2,0)))</f>
        <v/>
      </c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2"/>
      <c r="U50" s="2"/>
      <c r="V50" s="195"/>
      <c r="W50" s="196"/>
      <c r="X50" s="177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81"/>
    </row>
    <row r="51" spans="1:39" ht="12.6" customHeight="1" x14ac:dyDescent="0.2">
      <c r="B51" s="53"/>
      <c r="C51" s="54"/>
      <c r="D51" s="149"/>
      <c r="E51" s="150"/>
      <c r="F51" s="163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2"/>
      <c r="U51" s="2"/>
      <c r="V51" s="195"/>
      <c r="W51" s="196"/>
      <c r="X51" s="177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81"/>
    </row>
    <row r="52" spans="1:39" ht="12.9" customHeight="1" x14ac:dyDescent="0.2">
      <c r="B52" s="53"/>
      <c r="C52" s="54"/>
      <c r="D52" s="149"/>
      <c r="E52" s="150"/>
      <c r="F52" s="66" t="str">
        <f>IF(VLOOKUP(A49,入力シート!$A$8:$M$1000,2,0)="","",IF(VLOOKUP(A49,入力シート!$A$8:$M$1000,3,0)="",VLOOKUP(A49,入力シート!$A$8:$M$1000,2,0),VLOOKUP(A49,入力シート!$A$8:$M$1000,3,0)))</f>
        <v/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70" t="s">
        <v>9</v>
      </c>
      <c r="U52" s="70"/>
      <c r="V52" s="195"/>
      <c r="W52" s="196"/>
      <c r="X52" s="177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81"/>
    </row>
    <row r="53" spans="1:39" ht="12.9" customHeight="1" thickBot="1" x14ac:dyDescent="0.25">
      <c r="B53" s="53"/>
      <c r="C53" s="54"/>
      <c r="D53" s="151"/>
      <c r="E53" s="152"/>
      <c r="F53" s="68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1"/>
      <c r="U53" s="71"/>
      <c r="V53" s="197"/>
      <c r="W53" s="198"/>
      <c r="X53" s="178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3"/>
    </row>
    <row r="54" spans="1:39" ht="12.9" customHeight="1" x14ac:dyDescent="0.2">
      <c r="B54" s="53"/>
      <c r="C54" s="54"/>
      <c r="D54" s="153" t="s">
        <v>7</v>
      </c>
      <c r="E54" s="154"/>
      <c r="F54" s="159" t="s">
        <v>12</v>
      </c>
      <c r="G54" s="165" t="str">
        <f>IF(VLOOKUP(A49,入力シート!$A$8:$M$1000,4,0)="","",VLOOKUP(A49,入力シート!$A$8:$M$1000,4,0))</f>
        <v/>
      </c>
      <c r="H54" s="166"/>
      <c r="I54" s="166"/>
      <c r="J54" s="166"/>
      <c r="K54" s="166"/>
      <c r="L54" s="166"/>
      <c r="M54" s="155"/>
      <c r="N54" s="155"/>
      <c r="O54" s="155"/>
      <c r="P54" s="155"/>
      <c r="Q54" s="155"/>
      <c r="R54" s="155"/>
      <c r="S54" s="155"/>
      <c r="T54" s="155"/>
      <c r="U54" s="156"/>
      <c r="V54" s="199" t="s">
        <v>15</v>
      </c>
      <c r="W54" s="200"/>
      <c r="X54" s="173"/>
      <c r="Y54" s="174" t="str">
        <f>IF(VLOOKUP(A49,入力シート!$A$8:$M$1000,7,0)="","",VLOOKUP(A49,入力シート!$A$8:$M$1000,7,0))</f>
        <v/>
      </c>
      <c r="Z54" s="174"/>
      <c r="AA54" s="174"/>
      <c r="AB54" s="174"/>
      <c r="AC54" s="174"/>
      <c r="AD54" s="174"/>
      <c r="AE54" s="174"/>
      <c r="AF54" s="174"/>
      <c r="AG54" s="174"/>
      <c r="AH54" s="174"/>
      <c r="AI54" s="174"/>
      <c r="AJ54" s="174"/>
      <c r="AK54" s="174"/>
      <c r="AL54" s="174"/>
      <c r="AM54" s="175"/>
    </row>
    <row r="55" spans="1:39" ht="12.9" customHeight="1" x14ac:dyDescent="0.2">
      <c r="B55" s="53"/>
      <c r="C55" s="54"/>
      <c r="D55" s="149"/>
      <c r="E55" s="150"/>
      <c r="F55" s="160"/>
      <c r="G55" s="167"/>
      <c r="H55" s="168"/>
      <c r="I55" s="168"/>
      <c r="J55" s="168"/>
      <c r="K55" s="168"/>
      <c r="L55" s="168"/>
      <c r="M55" s="157"/>
      <c r="N55" s="157"/>
      <c r="O55" s="157"/>
      <c r="P55" s="157"/>
      <c r="Q55" s="157"/>
      <c r="R55" s="157"/>
      <c r="S55" s="157"/>
      <c r="T55" s="157"/>
      <c r="U55" s="158"/>
      <c r="V55" s="201"/>
      <c r="W55" s="202"/>
      <c r="X55" s="169"/>
      <c r="Y55" s="170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1"/>
    </row>
    <row r="56" spans="1:39" ht="12.9" customHeight="1" x14ac:dyDescent="0.2">
      <c r="B56" s="53"/>
      <c r="C56" s="54"/>
      <c r="D56" s="149"/>
      <c r="E56" s="150"/>
      <c r="F56" s="74" t="str">
        <f>IF(VLOOKUP(A49,入力シート!$A$8:$M$1000,5,0)="","",VLOOKUP(A49,入力シート!$A$8:$M$1000,5,0))</f>
        <v/>
      </c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6"/>
      <c r="V56" s="203" t="s">
        <v>16</v>
      </c>
      <c r="W56" s="204"/>
      <c r="X56" s="190" t="str">
        <f>IF(Y54="","",IF(VLOOKUP(Y54,入力シート!$A$110:$H$1000,3,0)="","",VLOOKUP(Y54,入力シート!$A$110:$H$1000,3,0)))</f>
        <v/>
      </c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2"/>
    </row>
    <row r="57" spans="1:39" ht="12.9" customHeight="1" x14ac:dyDescent="0.2">
      <c r="B57" s="53"/>
      <c r="C57" s="54"/>
      <c r="D57" s="149"/>
      <c r="E57" s="150"/>
      <c r="F57" s="77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9"/>
      <c r="V57" s="201"/>
      <c r="W57" s="202"/>
      <c r="X57" s="103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5"/>
    </row>
    <row r="58" spans="1:39" ht="12.9" customHeight="1" x14ac:dyDescent="0.2">
      <c r="B58" s="53"/>
      <c r="C58" s="54"/>
      <c r="D58" s="149"/>
      <c r="E58" s="150"/>
      <c r="F58" s="77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9"/>
      <c r="V58" s="205" t="s">
        <v>14</v>
      </c>
      <c r="W58" s="206"/>
      <c r="X58" s="190" t="str">
        <f>IF(VLOOKUP(A49,入力シート!$A$8:$M$1000,9,0)="","",VLOOKUP(A49,入力シート!$A$8:$M$1000,9,0))</f>
        <v/>
      </c>
      <c r="Y58" s="211"/>
      <c r="Z58" s="209" t="s">
        <v>17</v>
      </c>
      <c r="AA58" s="206"/>
      <c r="AB58" s="218" t="str">
        <f>IF(VLOOKUP(A49,入力シート!$A$8:$M$1000,12,0)="","",VLOOKUP(A49,入力シート!$A$8:$M$1000,12,0))</f>
        <v/>
      </c>
      <c r="AC58" s="219"/>
      <c r="AD58" s="219"/>
      <c r="AE58" s="220"/>
      <c r="AF58" s="209" t="s">
        <v>18</v>
      </c>
      <c r="AG58" s="206"/>
      <c r="AH58" s="214" t="str">
        <f>IF(X58="","",IF(AB58="","",X58*AB58))</f>
        <v/>
      </c>
      <c r="AI58" s="215"/>
      <c r="AJ58" s="215"/>
      <c r="AK58" s="215"/>
      <c r="AL58" s="215"/>
      <c r="AM58" s="224"/>
    </row>
    <row r="59" spans="1:39" ht="12.9" customHeight="1" thickBot="1" x14ac:dyDescent="0.25">
      <c r="B59" s="53"/>
      <c r="C59" s="54"/>
      <c r="D59" s="151"/>
      <c r="E59" s="152"/>
      <c r="F59" s="80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2"/>
      <c r="V59" s="207"/>
      <c r="W59" s="208"/>
      <c r="X59" s="212"/>
      <c r="Y59" s="213"/>
      <c r="Z59" s="210"/>
      <c r="AA59" s="208"/>
      <c r="AB59" s="221"/>
      <c r="AC59" s="222"/>
      <c r="AD59" s="222"/>
      <c r="AE59" s="223"/>
      <c r="AF59" s="210"/>
      <c r="AG59" s="208"/>
      <c r="AH59" s="216"/>
      <c r="AI59" s="217"/>
      <c r="AJ59" s="217"/>
      <c r="AK59" s="217"/>
      <c r="AL59" s="217"/>
      <c r="AM59" s="225"/>
    </row>
    <row r="60" spans="1:39" ht="12.9" customHeight="1" thickTop="1" x14ac:dyDescent="0.2">
      <c r="B60" s="53"/>
      <c r="C60" s="54"/>
      <c r="D60" s="35" t="s">
        <v>10</v>
      </c>
      <c r="E60" s="36"/>
      <c r="F60" s="39" t="str">
        <f>IF(VLOOKUP(A49,入力シート!$A$8:$M$1000,6,0)="","",VLOOKUP(A49,入力シート!$A$8:$M$1000,6,0))</f>
        <v/>
      </c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1"/>
      <c r="V60" s="45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</row>
    <row r="61" spans="1:39" ht="12.9" customHeight="1" thickBot="1" x14ac:dyDescent="0.25">
      <c r="B61" s="55"/>
      <c r="C61" s="56"/>
      <c r="D61" s="37"/>
      <c r="E61" s="38"/>
      <c r="F61" s="42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4"/>
      <c r="V61" s="47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</row>
    <row r="62" spans="1:39" ht="14.1" customHeight="1" thickTop="1" x14ac:dyDescent="0.2">
      <c r="B62" s="49" t="s">
        <v>24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AB62" s="17" t="s">
        <v>20</v>
      </c>
      <c r="AC62" s="18"/>
      <c r="AD62" s="18"/>
      <c r="AE62" s="19"/>
      <c r="AF62" s="11" t="s">
        <v>21</v>
      </c>
      <c r="AG62" s="12"/>
      <c r="AH62" s="12"/>
      <c r="AI62" s="12"/>
      <c r="AJ62" s="12"/>
      <c r="AK62" s="12"/>
      <c r="AL62" s="12"/>
      <c r="AM62" s="13"/>
    </row>
    <row r="63" spans="1:39" ht="14.1" customHeight="1" x14ac:dyDescent="0.2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AB63" s="20"/>
      <c r="AC63" s="21"/>
      <c r="AD63" s="21"/>
      <c r="AE63" s="22"/>
      <c r="AF63" s="14"/>
      <c r="AG63" s="15"/>
      <c r="AH63" s="15"/>
      <c r="AI63" s="15"/>
      <c r="AJ63" s="15"/>
      <c r="AK63" s="15"/>
      <c r="AL63" s="15"/>
      <c r="AM63" s="16"/>
    </row>
    <row r="64" spans="1:39" ht="14.1" customHeight="1" x14ac:dyDescent="0.2">
      <c r="B64" s="17" t="s">
        <v>25</v>
      </c>
      <c r="C64" s="18"/>
      <c r="D64" s="18"/>
      <c r="E64" s="19"/>
      <c r="F64" s="11"/>
      <c r="G64" s="12"/>
      <c r="H64" s="12"/>
      <c r="I64" s="12"/>
      <c r="J64" s="12"/>
      <c r="K64" s="13"/>
      <c r="L64" s="17" t="s">
        <v>26</v>
      </c>
      <c r="M64" s="18"/>
      <c r="N64" s="18"/>
      <c r="O64" s="19"/>
      <c r="P64" s="11"/>
      <c r="Q64" s="12"/>
      <c r="R64" s="12"/>
      <c r="S64" s="12"/>
      <c r="T64" s="12"/>
      <c r="U64" s="13"/>
      <c r="W64" s="23" t="s">
        <v>23</v>
      </c>
      <c r="X64" s="25" t="str">
        <f>IF(SUM(X19,X32,X45,X58)=0,"",SUM(X19,X32,X45,X58))</f>
        <v/>
      </c>
      <c r="Y64" s="18"/>
      <c r="Z64" s="26"/>
      <c r="AA64" s="23" t="s">
        <v>18</v>
      </c>
      <c r="AB64" s="29" t="str">
        <f>IF(SUM(AH19,AH32,AH45,AH58)=0,"",SUM(AH19,AH32,AH45,AH58))</f>
        <v/>
      </c>
      <c r="AC64" s="30"/>
      <c r="AD64" s="30"/>
      <c r="AE64" s="30"/>
      <c r="AF64" s="30"/>
      <c r="AG64" s="30"/>
      <c r="AH64" s="31"/>
      <c r="AI64" s="23" t="s">
        <v>22</v>
      </c>
      <c r="AJ64" s="11"/>
      <c r="AK64" s="12"/>
      <c r="AL64" s="12"/>
      <c r="AM64" s="13"/>
    </row>
    <row r="65" spans="1:41" ht="14.1" customHeight="1" x14ac:dyDescent="0.2">
      <c r="B65" s="20"/>
      <c r="C65" s="21"/>
      <c r="D65" s="21"/>
      <c r="E65" s="22"/>
      <c r="F65" s="14"/>
      <c r="G65" s="15"/>
      <c r="H65" s="15"/>
      <c r="I65" s="15"/>
      <c r="J65" s="15"/>
      <c r="K65" s="16"/>
      <c r="L65" s="20"/>
      <c r="M65" s="21"/>
      <c r="N65" s="21"/>
      <c r="O65" s="22"/>
      <c r="P65" s="14"/>
      <c r="Q65" s="15"/>
      <c r="R65" s="15"/>
      <c r="S65" s="15"/>
      <c r="T65" s="15"/>
      <c r="U65" s="16"/>
      <c r="W65" s="24"/>
      <c r="X65" s="27"/>
      <c r="Y65" s="21"/>
      <c r="Z65" s="28"/>
      <c r="AA65" s="24"/>
      <c r="AB65" s="32"/>
      <c r="AC65" s="33"/>
      <c r="AD65" s="33"/>
      <c r="AE65" s="33"/>
      <c r="AF65" s="33"/>
      <c r="AG65" s="33"/>
      <c r="AH65" s="34"/>
      <c r="AI65" s="24"/>
      <c r="AJ65" s="14"/>
      <c r="AK65" s="15"/>
      <c r="AL65" s="15"/>
      <c r="AM65" s="16"/>
    </row>
    <row r="67" spans="1:41" ht="23.1" customHeight="1" x14ac:dyDescent="0.2">
      <c r="A67" s="127" t="s">
        <v>1089</v>
      </c>
      <c r="B67" s="9" t="s">
        <v>27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5"/>
      <c r="X67" s="5"/>
      <c r="Y67" s="6"/>
      <c r="Z67" s="226" t="s">
        <v>3</v>
      </c>
      <c r="AA67" s="227"/>
      <c r="AB67" s="227"/>
      <c r="AC67" s="227"/>
      <c r="AD67" s="227"/>
      <c r="AE67" s="228"/>
      <c r="AF67" s="186" t="s">
        <v>4</v>
      </c>
      <c r="AG67" s="187"/>
      <c r="AH67" s="191" t="str">
        <f>IF(F70="","",A69)</f>
        <v/>
      </c>
      <c r="AI67" s="191"/>
      <c r="AJ67" s="184" t="s">
        <v>2</v>
      </c>
      <c r="AK67" s="191" t="str">
        <f>IF(F70="","",AK1)</f>
        <v/>
      </c>
      <c r="AL67" s="191"/>
      <c r="AM67" s="84" t="s">
        <v>1</v>
      </c>
    </row>
    <row r="68" spans="1:41" ht="14.1" customHeight="1" thickBot="1" x14ac:dyDescent="0.25">
      <c r="B68" s="10" t="s">
        <v>0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7"/>
      <c r="X68" s="7"/>
      <c r="Y68" s="8"/>
      <c r="Z68" s="229"/>
      <c r="AA68" s="230"/>
      <c r="AB68" s="230"/>
      <c r="AC68" s="230"/>
      <c r="AD68" s="230"/>
      <c r="AE68" s="231"/>
      <c r="AF68" s="188"/>
      <c r="AG68" s="189"/>
      <c r="AH68" s="232"/>
      <c r="AI68" s="232"/>
      <c r="AJ68" s="185"/>
      <c r="AK68" s="232"/>
      <c r="AL68" s="232"/>
      <c r="AM68" s="85"/>
    </row>
    <row r="69" spans="1:41" ht="14.1" customHeight="1" thickTop="1" x14ac:dyDescent="0.2">
      <c r="A69" s="1">
        <f>+A3+1</f>
        <v>2</v>
      </c>
      <c r="B69" s="86" t="s">
        <v>6</v>
      </c>
      <c r="C69" s="87"/>
      <c r="D69" s="57" t="s">
        <v>5</v>
      </c>
      <c r="E69" s="58"/>
      <c r="F69" s="63" t="s">
        <v>8</v>
      </c>
      <c r="G69" s="64"/>
      <c r="H69" s="64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3"/>
      <c r="V69" s="94" t="s">
        <v>11</v>
      </c>
      <c r="W69" s="95"/>
      <c r="X69" s="96"/>
      <c r="Y69" s="134" t="str">
        <f>IF(F70="","",IF(入力シート!$F$5="","",入力シート!$F$5))</f>
        <v/>
      </c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6"/>
      <c r="AO69" s="1" t="str">
        <f>IF(F70="","",AO3+1)</f>
        <v/>
      </c>
    </row>
    <row r="70" spans="1:41" ht="14.1" customHeight="1" x14ac:dyDescent="0.2">
      <c r="B70" s="88"/>
      <c r="C70" s="89"/>
      <c r="D70" s="59"/>
      <c r="E70" s="60"/>
      <c r="F70" s="66" t="str">
        <f>IF(F79="","",IF(入力シート!$B$5="","",IF(入力シート!$C$5="",入力シート!$B$5,CONCATENATE(入力シート!$B$5,$A$1,入力シート!$C$5))))</f>
        <v/>
      </c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70" t="s">
        <v>9</v>
      </c>
      <c r="U70" s="106"/>
      <c r="V70" s="97"/>
      <c r="W70" s="98"/>
      <c r="X70" s="99"/>
      <c r="Y70" s="137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9"/>
    </row>
    <row r="71" spans="1:41" ht="14.1" customHeight="1" x14ac:dyDescent="0.2">
      <c r="B71" s="88"/>
      <c r="C71" s="89"/>
      <c r="D71" s="61"/>
      <c r="E71" s="62"/>
      <c r="F71" s="68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71"/>
      <c r="U71" s="107"/>
      <c r="V71" s="100"/>
      <c r="W71" s="101"/>
      <c r="X71" s="102"/>
      <c r="Y71" s="140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2"/>
    </row>
    <row r="72" spans="1:41" ht="14.1" customHeight="1" x14ac:dyDescent="0.2">
      <c r="B72" s="88"/>
      <c r="C72" s="89"/>
      <c r="D72" s="72" t="s">
        <v>7</v>
      </c>
      <c r="E72" s="73"/>
      <c r="F72" s="146" t="s">
        <v>12</v>
      </c>
      <c r="G72" s="143" t="str">
        <f>IF(F70="","",IF(入力シート!$D$5="","",入力シート!$D$5))</f>
        <v/>
      </c>
      <c r="H72" s="144"/>
      <c r="I72" s="144"/>
      <c r="J72" s="144"/>
      <c r="K72" s="144"/>
      <c r="L72" s="145"/>
      <c r="M72" s="110" t="s">
        <v>8</v>
      </c>
      <c r="N72" s="111"/>
      <c r="O72" s="111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3"/>
    </row>
    <row r="73" spans="1:41" ht="14.1" customHeight="1" x14ac:dyDescent="0.2">
      <c r="B73" s="88"/>
      <c r="C73" s="89"/>
      <c r="D73" s="59"/>
      <c r="E73" s="60"/>
      <c r="F73" s="128" t="str">
        <f>IF(F70="","",IF(入力シート!$E$5="","",入力シート!$E$5))</f>
        <v/>
      </c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30"/>
    </row>
    <row r="74" spans="1:41" ht="14.1" customHeight="1" thickBot="1" x14ac:dyDescent="0.25">
      <c r="B74" s="90"/>
      <c r="C74" s="91"/>
      <c r="D74" s="108"/>
      <c r="E74" s="109"/>
      <c r="F74" s="131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3"/>
    </row>
    <row r="75" spans="1:41" ht="6" customHeight="1" thickTop="1" thickBot="1" x14ac:dyDescent="0.25"/>
    <row r="76" spans="1:41" ht="14.1" customHeight="1" thickTop="1" x14ac:dyDescent="0.2">
      <c r="A76" s="1">
        <f>+A10+4</f>
        <v>5</v>
      </c>
      <c r="B76" s="83" t="s">
        <v>19</v>
      </c>
      <c r="C76" s="52"/>
      <c r="D76" s="147" t="s">
        <v>5</v>
      </c>
      <c r="E76" s="148"/>
      <c r="F76" s="63" t="s">
        <v>8</v>
      </c>
      <c r="G76" s="64"/>
      <c r="H76" s="64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193" t="s">
        <v>13</v>
      </c>
      <c r="W76" s="194"/>
      <c r="X76" s="176"/>
      <c r="Y76" s="179" t="str">
        <f>IF(Y81="","",VLOOKUP(Y81,入力シート!$A$110:$H$10000,2,0))</f>
        <v/>
      </c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80"/>
    </row>
    <row r="77" spans="1:41" ht="12.6" customHeight="1" x14ac:dyDescent="0.2">
      <c r="B77" s="53"/>
      <c r="C77" s="54"/>
      <c r="D77" s="149"/>
      <c r="E77" s="150"/>
      <c r="F77" s="161" t="str">
        <f>IF(VLOOKUP(A76,入力シート!$A$8:$M$1000,2,0)="","",IF(VLOOKUP(A76,入力シート!$A$8:$M$1000,3,0)="","",VLOOKUP(A76,入力シート!$A$8:$M$1000,2,0)))</f>
        <v/>
      </c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2"/>
      <c r="U77" s="2"/>
      <c r="V77" s="195"/>
      <c r="W77" s="196"/>
      <c r="X77" s="177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81"/>
    </row>
    <row r="78" spans="1:41" ht="12.6" customHeight="1" x14ac:dyDescent="0.2">
      <c r="B78" s="53"/>
      <c r="C78" s="54"/>
      <c r="D78" s="149"/>
      <c r="E78" s="150"/>
      <c r="F78" s="163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2"/>
      <c r="U78" s="2"/>
      <c r="V78" s="195"/>
      <c r="W78" s="196"/>
      <c r="X78" s="177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81"/>
    </row>
    <row r="79" spans="1:41" ht="12.9" customHeight="1" x14ac:dyDescent="0.2">
      <c r="B79" s="53"/>
      <c r="C79" s="54"/>
      <c r="D79" s="149"/>
      <c r="E79" s="150"/>
      <c r="F79" s="66" t="str">
        <f>IF(VLOOKUP(A76,入力シート!$A$8:$M$1000,2,0)="","",IF(VLOOKUP(A76,入力シート!$A$8:$M$1000,3,0)="",VLOOKUP(A76,入力シート!$A$8:$M$1000,2,0),VLOOKUP(A76,入力シート!$A$8:$M$1000,3,0)))</f>
        <v/>
      </c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70" t="s">
        <v>9</v>
      </c>
      <c r="U79" s="70"/>
      <c r="V79" s="195"/>
      <c r="W79" s="196"/>
      <c r="X79" s="177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81"/>
    </row>
    <row r="80" spans="1:41" ht="12.9" customHeight="1" thickBot="1" x14ac:dyDescent="0.25">
      <c r="B80" s="53"/>
      <c r="C80" s="54"/>
      <c r="D80" s="151"/>
      <c r="E80" s="152"/>
      <c r="F80" s="68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71"/>
      <c r="U80" s="71"/>
      <c r="V80" s="197"/>
      <c r="W80" s="198"/>
      <c r="X80" s="178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3"/>
    </row>
    <row r="81" spans="1:39" ht="12.9" customHeight="1" x14ac:dyDescent="0.2">
      <c r="B81" s="53"/>
      <c r="C81" s="54"/>
      <c r="D81" s="153" t="s">
        <v>7</v>
      </c>
      <c r="E81" s="154"/>
      <c r="F81" s="159" t="s">
        <v>12</v>
      </c>
      <c r="G81" s="165" t="str">
        <f>IF(VLOOKUP(A76,入力シート!$A$8:$M$1000,4,0)="","",VLOOKUP(A76,入力シート!$A$8:$M$1000,4,0))</f>
        <v/>
      </c>
      <c r="H81" s="166"/>
      <c r="I81" s="166"/>
      <c r="J81" s="166"/>
      <c r="K81" s="166"/>
      <c r="L81" s="166"/>
      <c r="M81" s="155"/>
      <c r="N81" s="155"/>
      <c r="O81" s="155"/>
      <c r="P81" s="155"/>
      <c r="Q81" s="155"/>
      <c r="R81" s="155"/>
      <c r="S81" s="155"/>
      <c r="T81" s="155"/>
      <c r="U81" s="156"/>
      <c r="V81" s="199" t="s">
        <v>15</v>
      </c>
      <c r="W81" s="200"/>
      <c r="X81" s="173"/>
      <c r="Y81" s="174" t="str">
        <f>IF(VLOOKUP(A76,入力シート!$A$8:$M$1000,7,0)="","",VLOOKUP(A76,入力シート!$A$8:$M$1000,7,0))</f>
        <v/>
      </c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5"/>
    </row>
    <row r="82" spans="1:39" ht="12.9" customHeight="1" x14ac:dyDescent="0.2">
      <c r="B82" s="53"/>
      <c r="C82" s="54"/>
      <c r="D82" s="149"/>
      <c r="E82" s="150"/>
      <c r="F82" s="160"/>
      <c r="G82" s="167"/>
      <c r="H82" s="168"/>
      <c r="I82" s="168"/>
      <c r="J82" s="168"/>
      <c r="K82" s="168"/>
      <c r="L82" s="168"/>
      <c r="M82" s="157"/>
      <c r="N82" s="157"/>
      <c r="O82" s="157"/>
      <c r="P82" s="157"/>
      <c r="Q82" s="157"/>
      <c r="R82" s="157"/>
      <c r="S82" s="157"/>
      <c r="T82" s="157"/>
      <c r="U82" s="158"/>
      <c r="V82" s="201"/>
      <c r="W82" s="202"/>
      <c r="X82" s="169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1"/>
    </row>
    <row r="83" spans="1:39" ht="12.9" customHeight="1" x14ac:dyDescent="0.2">
      <c r="B83" s="53"/>
      <c r="C83" s="54"/>
      <c r="D83" s="149"/>
      <c r="E83" s="150"/>
      <c r="F83" s="74" t="str">
        <f>IF(VLOOKUP(A76,入力シート!$A$8:$M$1000,5,0)="","",VLOOKUP(A76,入力シート!$A$8:$M$1000,5,0))</f>
        <v/>
      </c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6"/>
      <c r="V83" s="203" t="s">
        <v>16</v>
      </c>
      <c r="W83" s="204"/>
      <c r="X83" s="190" t="str">
        <f>IF(Y81="","",IF(VLOOKUP(Y81,入力シート!$A$110:$H$1000,3,0)="","",VLOOKUP(Y81,入力シート!$A$110:$H$1000,3,0)))</f>
        <v/>
      </c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2"/>
    </row>
    <row r="84" spans="1:39" ht="12.9" customHeight="1" x14ac:dyDescent="0.2">
      <c r="B84" s="53"/>
      <c r="C84" s="54"/>
      <c r="D84" s="149"/>
      <c r="E84" s="150"/>
      <c r="F84" s="77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9"/>
      <c r="V84" s="201"/>
      <c r="W84" s="202"/>
      <c r="X84" s="103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5"/>
    </row>
    <row r="85" spans="1:39" ht="12.9" customHeight="1" x14ac:dyDescent="0.2">
      <c r="B85" s="53"/>
      <c r="C85" s="54"/>
      <c r="D85" s="149"/>
      <c r="E85" s="150"/>
      <c r="F85" s="77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9"/>
      <c r="V85" s="205" t="s">
        <v>14</v>
      </c>
      <c r="W85" s="206"/>
      <c r="X85" s="190" t="str">
        <f>IF(VLOOKUP(A76,入力シート!$A$8:$M$1000,9,0)="","",VLOOKUP(A76,入力シート!$A$8:$M$1000,9,0))</f>
        <v/>
      </c>
      <c r="Y85" s="211"/>
      <c r="Z85" s="209" t="s">
        <v>17</v>
      </c>
      <c r="AA85" s="206"/>
      <c r="AB85" s="218" t="str">
        <f>IF(VLOOKUP(A76,入力シート!$A$8:$M$1000,12,0)="","",VLOOKUP(A76,入力シート!$A$8:$M$1000,12,0))</f>
        <v/>
      </c>
      <c r="AC85" s="219"/>
      <c r="AD85" s="219"/>
      <c r="AE85" s="220"/>
      <c r="AF85" s="209" t="s">
        <v>18</v>
      </c>
      <c r="AG85" s="206"/>
      <c r="AH85" s="214" t="str">
        <f>IF(X85="","",IF(AB85="","",X85*AB85))</f>
        <v/>
      </c>
      <c r="AI85" s="215"/>
      <c r="AJ85" s="215"/>
      <c r="AK85" s="215"/>
      <c r="AL85" s="215"/>
      <c r="AM85" s="224"/>
    </row>
    <row r="86" spans="1:39" ht="12.9" customHeight="1" thickBot="1" x14ac:dyDescent="0.25">
      <c r="B86" s="53"/>
      <c r="C86" s="54"/>
      <c r="D86" s="151"/>
      <c r="E86" s="152"/>
      <c r="F86" s="80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2"/>
      <c r="V86" s="207"/>
      <c r="W86" s="208"/>
      <c r="X86" s="212"/>
      <c r="Y86" s="213"/>
      <c r="Z86" s="210"/>
      <c r="AA86" s="208"/>
      <c r="AB86" s="221"/>
      <c r="AC86" s="222"/>
      <c r="AD86" s="222"/>
      <c r="AE86" s="223"/>
      <c r="AF86" s="210"/>
      <c r="AG86" s="208"/>
      <c r="AH86" s="216"/>
      <c r="AI86" s="217"/>
      <c r="AJ86" s="217"/>
      <c r="AK86" s="217"/>
      <c r="AL86" s="217"/>
      <c r="AM86" s="225"/>
    </row>
    <row r="87" spans="1:39" ht="12.9" customHeight="1" thickTop="1" x14ac:dyDescent="0.2">
      <c r="B87" s="53"/>
      <c r="C87" s="54"/>
      <c r="D87" s="35" t="s">
        <v>10</v>
      </c>
      <c r="E87" s="36"/>
      <c r="F87" s="39" t="str">
        <f>IF(VLOOKUP(A76,入力シート!$A$8:$M$1000,6,0)="","",VLOOKUP(A76,入力シート!$A$8:$M$1000,6,0))</f>
        <v/>
      </c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1"/>
      <c r="V87" s="4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</row>
    <row r="88" spans="1:39" ht="12.9" customHeight="1" thickBot="1" x14ac:dyDescent="0.25">
      <c r="B88" s="55"/>
      <c r="C88" s="56"/>
      <c r="D88" s="37"/>
      <c r="E88" s="38"/>
      <c r="F88" s="42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4"/>
      <c r="V88" s="47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</row>
    <row r="89" spans="1:39" ht="14.1" customHeight="1" thickTop="1" x14ac:dyDescent="0.2">
      <c r="A89" s="1">
        <f>+A76+1</f>
        <v>6</v>
      </c>
      <c r="B89" s="51" t="s">
        <v>1081</v>
      </c>
      <c r="C89" s="52"/>
      <c r="D89" s="147" t="s">
        <v>5</v>
      </c>
      <c r="E89" s="148"/>
      <c r="F89" s="63" t="s">
        <v>8</v>
      </c>
      <c r="G89" s="64"/>
      <c r="H89" s="64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193" t="s">
        <v>13</v>
      </c>
      <c r="W89" s="194"/>
      <c r="X89" s="176"/>
      <c r="Y89" s="179" t="str">
        <f>IF(Y94="","",VLOOKUP(Y94,入力シート!$A$110:$H$10000,2,0))</f>
        <v/>
      </c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80"/>
    </row>
    <row r="90" spans="1:39" ht="12.6" customHeight="1" x14ac:dyDescent="0.2">
      <c r="B90" s="53"/>
      <c r="C90" s="54"/>
      <c r="D90" s="149"/>
      <c r="E90" s="150"/>
      <c r="F90" s="161" t="str">
        <f>IF(VLOOKUP(A89,入力シート!$A$8:$M$1000,2,0)="","",IF(VLOOKUP(A89,入力シート!$A$8:$M$1000,3,0)="","",VLOOKUP(A89,入力シート!$A$8:$M$1000,2,0)))</f>
        <v/>
      </c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2"/>
      <c r="U90" s="2"/>
      <c r="V90" s="195"/>
      <c r="W90" s="196"/>
      <c r="X90" s="177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81"/>
    </row>
    <row r="91" spans="1:39" ht="12.6" customHeight="1" x14ac:dyDescent="0.2">
      <c r="B91" s="53"/>
      <c r="C91" s="54"/>
      <c r="D91" s="149"/>
      <c r="E91" s="150"/>
      <c r="F91" s="163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2"/>
      <c r="U91" s="2"/>
      <c r="V91" s="195"/>
      <c r="W91" s="196"/>
      <c r="X91" s="177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81"/>
    </row>
    <row r="92" spans="1:39" ht="12.9" customHeight="1" x14ac:dyDescent="0.2">
      <c r="B92" s="53"/>
      <c r="C92" s="54"/>
      <c r="D92" s="149"/>
      <c r="E92" s="150"/>
      <c r="F92" s="66" t="str">
        <f>IF(VLOOKUP(A89,入力シート!$A$8:$M$1000,2,0)="","",IF(VLOOKUP(A89,入力シート!$A$8:$M$1000,3,0)="",VLOOKUP(A89,入力シート!$A$8:$M$1000,2,0),VLOOKUP(A89,入力シート!$A$8:$M$1000,3,0)))</f>
        <v/>
      </c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70" t="s">
        <v>9</v>
      </c>
      <c r="U92" s="70"/>
      <c r="V92" s="195"/>
      <c r="W92" s="196"/>
      <c r="X92" s="177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81"/>
    </row>
    <row r="93" spans="1:39" ht="12.9" customHeight="1" thickBot="1" x14ac:dyDescent="0.25">
      <c r="B93" s="53"/>
      <c r="C93" s="54"/>
      <c r="D93" s="151"/>
      <c r="E93" s="152"/>
      <c r="F93" s="68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71"/>
      <c r="U93" s="71"/>
      <c r="V93" s="197"/>
      <c r="W93" s="198"/>
      <c r="X93" s="178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3"/>
    </row>
    <row r="94" spans="1:39" ht="12.9" customHeight="1" x14ac:dyDescent="0.2">
      <c r="B94" s="53"/>
      <c r="C94" s="54"/>
      <c r="D94" s="153" t="s">
        <v>7</v>
      </c>
      <c r="E94" s="154"/>
      <c r="F94" s="159" t="s">
        <v>12</v>
      </c>
      <c r="G94" s="165" t="str">
        <f>IF(VLOOKUP(A89,入力シート!$A$8:$M$1000,4,0)="","",VLOOKUP(A89,入力シート!$A$8:$M$1000,4,0))</f>
        <v/>
      </c>
      <c r="H94" s="166"/>
      <c r="I94" s="166"/>
      <c r="J94" s="166"/>
      <c r="K94" s="166"/>
      <c r="L94" s="166"/>
      <c r="M94" s="155"/>
      <c r="N94" s="155"/>
      <c r="O94" s="155"/>
      <c r="P94" s="155"/>
      <c r="Q94" s="155"/>
      <c r="R94" s="155"/>
      <c r="S94" s="155"/>
      <c r="T94" s="155"/>
      <c r="U94" s="156"/>
      <c r="V94" s="199" t="s">
        <v>15</v>
      </c>
      <c r="W94" s="200"/>
      <c r="X94" s="173"/>
      <c r="Y94" s="174" t="str">
        <f>IF(VLOOKUP(A89,入力シート!$A$8:$M$1000,7,0)="","",VLOOKUP(A89,入力シート!$A$8:$M$1000,7,0))</f>
        <v/>
      </c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5"/>
    </row>
    <row r="95" spans="1:39" ht="12.9" customHeight="1" x14ac:dyDescent="0.2">
      <c r="B95" s="53"/>
      <c r="C95" s="54"/>
      <c r="D95" s="149"/>
      <c r="E95" s="150"/>
      <c r="F95" s="160"/>
      <c r="G95" s="167"/>
      <c r="H95" s="168"/>
      <c r="I95" s="168"/>
      <c r="J95" s="168"/>
      <c r="K95" s="168"/>
      <c r="L95" s="168"/>
      <c r="M95" s="157"/>
      <c r="N95" s="157"/>
      <c r="O95" s="157"/>
      <c r="P95" s="157"/>
      <c r="Q95" s="157"/>
      <c r="R95" s="157"/>
      <c r="S95" s="157"/>
      <c r="T95" s="157"/>
      <c r="U95" s="158"/>
      <c r="V95" s="201"/>
      <c r="W95" s="202"/>
      <c r="X95" s="169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1"/>
    </row>
    <row r="96" spans="1:39" ht="12.9" customHeight="1" x14ac:dyDescent="0.2">
      <c r="B96" s="53"/>
      <c r="C96" s="54"/>
      <c r="D96" s="149"/>
      <c r="E96" s="150"/>
      <c r="F96" s="74" t="str">
        <f>IF(VLOOKUP(A89,入力シート!$A$8:$M$1000,5,0)="","",VLOOKUP(A89,入力シート!$A$8:$M$1000,5,0))</f>
        <v/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6"/>
      <c r="V96" s="203" t="s">
        <v>16</v>
      </c>
      <c r="W96" s="204"/>
      <c r="X96" s="190" t="str">
        <f>IF(Y94="","",IF(VLOOKUP(Y94,入力シート!$A$110:$H$1000,3,0)="","",VLOOKUP(Y94,入力シート!$A$110:$H$1000,3,0)))</f>
        <v/>
      </c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2"/>
    </row>
    <row r="97" spans="1:39" ht="12.9" customHeight="1" x14ac:dyDescent="0.2">
      <c r="B97" s="53"/>
      <c r="C97" s="54"/>
      <c r="D97" s="149"/>
      <c r="E97" s="150"/>
      <c r="F97" s="77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9"/>
      <c r="V97" s="201"/>
      <c r="W97" s="202"/>
      <c r="X97" s="103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5"/>
    </row>
    <row r="98" spans="1:39" ht="12.9" customHeight="1" x14ac:dyDescent="0.2">
      <c r="B98" s="53"/>
      <c r="C98" s="54"/>
      <c r="D98" s="149"/>
      <c r="E98" s="150"/>
      <c r="F98" s="77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9"/>
      <c r="V98" s="205" t="s">
        <v>14</v>
      </c>
      <c r="W98" s="206"/>
      <c r="X98" s="190" t="str">
        <f>IF(VLOOKUP(A89,入力シート!$A$8:$M$1000,9,0)="","",VLOOKUP(A89,入力シート!$A$8:$M$1000,9,0))</f>
        <v/>
      </c>
      <c r="Y98" s="211"/>
      <c r="Z98" s="209" t="s">
        <v>17</v>
      </c>
      <c r="AA98" s="206"/>
      <c r="AB98" s="218" t="str">
        <f>IF(VLOOKUP(A89,入力シート!$A$8:$M$1000,12,0)="","",VLOOKUP(A89,入力シート!$A$8:$M$1000,12,0))</f>
        <v/>
      </c>
      <c r="AC98" s="219"/>
      <c r="AD98" s="219"/>
      <c r="AE98" s="220"/>
      <c r="AF98" s="209" t="s">
        <v>18</v>
      </c>
      <c r="AG98" s="206"/>
      <c r="AH98" s="214" t="str">
        <f>IF(X98="","",IF(AB98="","",X98*AB98))</f>
        <v/>
      </c>
      <c r="AI98" s="215"/>
      <c r="AJ98" s="215"/>
      <c r="AK98" s="215"/>
      <c r="AL98" s="215"/>
      <c r="AM98" s="224"/>
    </row>
    <row r="99" spans="1:39" ht="12.9" customHeight="1" thickBot="1" x14ac:dyDescent="0.25">
      <c r="B99" s="53"/>
      <c r="C99" s="54"/>
      <c r="D99" s="151"/>
      <c r="E99" s="152"/>
      <c r="F99" s="80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2"/>
      <c r="V99" s="207"/>
      <c r="W99" s="208"/>
      <c r="X99" s="212"/>
      <c r="Y99" s="213"/>
      <c r="Z99" s="210"/>
      <c r="AA99" s="208"/>
      <c r="AB99" s="221"/>
      <c r="AC99" s="222"/>
      <c r="AD99" s="222"/>
      <c r="AE99" s="223"/>
      <c r="AF99" s="210"/>
      <c r="AG99" s="208"/>
      <c r="AH99" s="216"/>
      <c r="AI99" s="217"/>
      <c r="AJ99" s="217"/>
      <c r="AK99" s="217"/>
      <c r="AL99" s="217"/>
      <c r="AM99" s="225"/>
    </row>
    <row r="100" spans="1:39" ht="12.9" customHeight="1" thickTop="1" x14ac:dyDescent="0.2">
      <c r="B100" s="53"/>
      <c r="C100" s="54"/>
      <c r="D100" s="35" t="s">
        <v>10</v>
      </c>
      <c r="E100" s="36"/>
      <c r="F100" s="39" t="str">
        <f>IF(VLOOKUP(A89,入力シート!$A$8:$M$1000,6,0)="","",VLOOKUP(A89,入力シート!$A$8:$M$1000,6,0))</f>
        <v/>
      </c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1"/>
      <c r="V100" s="45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</row>
    <row r="101" spans="1:39" ht="12.9" customHeight="1" thickBot="1" x14ac:dyDescent="0.25">
      <c r="B101" s="55"/>
      <c r="C101" s="56"/>
      <c r="D101" s="37"/>
      <c r="E101" s="38"/>
      <c r="F101" s="42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4"/>
      <c r="V101" s="47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</row>
    <row r="102" spans="1:39" ht="14.1" customHeight="1" thickTop="1" x14ac:dyDescent="0.2">
      <c r="A102" s="1">
        <f>+A89+1</f>
        <v>7</v>
      </c>
      <c r="B102" s="51" t="s">
        <v>1082</v>
      </c>
      <c r="C102" s="52"/>
      <c r="D102" s="147" t="s">
        <v>5</v>
      </c>
      <c r="E102" s="148"/>
      <c r="F102" s="63" t="s">
        <v>8</v>
      </c>
      <c r="G102" s="64"/>
      <c r="H102" s="64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193" t="s">
        <v>13</v>
      </c>
      <c r="W102" s="194"/>
      <c r="X102" s="176"/>
      <c r="Y102" s="179" t="str">
        <f>IF(Y107="","",VLOOKUP(Y107,入力シート!$A$110:$H$10000,2,0))</f>
        <v/>
      </c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80"/>
    </row>
    <row r="103" spans="1:39" ht="12.6" customHeight="1" x14ac:dyDescent="0.2">
      <c r="B103" s="53"/>
      <c r="C103" s="54"/>
      <c r="D103" s="149"/>
      <c r="E103" s="150"/>
      <c r="F103" s="161" t="str">
        <f>IF(VLOOKUP(A102,入力シート!$A$8:$M$1000,2,0)="","",IF(VLOOKUP(A102,入力シート!$A$8:$M$1000,3,0)="","",VLOOKUP(A102,入力シート!$A$8:$M$1000,2,0)))</f>
        <v/>
      </c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2"/>
      <c r="U103" s="2"/>
      <c r="V103" s="195"/>
      <c r="W103" s="196"/>
      <c r="X103" s="177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81"/>
    </row>
    <row r="104" spans="1:39" ht="12.6" customHeight="1" x14ac:dyDescent="0.2">
      <c r="B104" s="53"/>
      <c r="C104" s="54"/>
      <c r="D104" s="149"/>
      <c r="E104" s="150"/>
      <c r="F104" s="163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2"/>
      <c r="U104" s="2"/>
      <c r="V104" s="195"/>
      <c r="W104" s="196"/>
      <c r="X104" s="177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81"/>
    </row>
    <row r="105" spans="1:39" ht="12.9" customHeight="1" x14ac:dyDescent="0.2">
      <c r="B105" s="53"/>
      <c r="C105" s="54"/>
      <c r="D105" s="149"/>
      <c r="E105" s="150"/>
      <c r="F105" s="66" t="str">
        <f>IF(VLOOKUP(A102,入力シート!$A$8:$M$1000,2,0)="","",IF(VLOOKUP(A102,入力シート!$A$8:$M$1000,3,0)="",VLOOKUP(A102,入力シート!$A$8:$M$1000,2,0),VLOOKUP(A102,入力シート!$A$8:$M$1000,3,0)))</f>
        <v/>
      </c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70" t="s">
        <v>9</v>
      </c>
      <c r="U105" s="70"/>
      <c r="V105" s="195"/>
      <c r="W105" s="196"/>
      <c r="X105" s="177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81"/>
    </row>
    <row r="106" spans="1:39" ht="12.9" customHeight="1" thickBot="1" x14ac:dyDescent="0.25">
      <c r="B106" s="53"/>
      <c r="C106" s="54"/>
      <c r="D106" s="151"/>
      <c r="E106" s="152"/>
      <c r="F106" s="68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71"/>
      <c r="U106" s="71"/>
      <c r="V106" s="197"/>
      <c r="W106" s="198"/>
      <c r="X106" s="178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3"/>
    </row>
    <row r="107" spans="1:39" ht="12.9" customHeight="1" x14ac:dyDescent="0.2">
      <c r="B107" s="53"/>
      <c r="C107" s="54"/>
      <c r="D107" s="153" t="s">
        <v>7</v>
      </c>
      <c r="E107" s="154"/>
      <c r="F107" s="159" t="s">
        <v>12</v>
      </c>
      <c r="G107" s="165" t="str">
        <f>IF(VLOOKUP(A102,入力シート!$A$8:$M$1000,4,0)="","",VLOOKUP(A102,入力シート!$A$8:$M$1000,4,0))</f>
        <v/>
      </c>
      <c r="H107" s="166"/>
      <c r="I107" s="166"/>
      <c r="J107" s="166"/>
      <c r="K107" s="166"/>
      <c r="L107" s="166"/>
      <c r="M107" s="155"/>
      <c r="N107" s="155"/>
      <c r="O107" s="155"/>
      <c r="P107" s="155"/>
      <c r="Q107" s="155"/>
      <c r="R107" s="155"/>
      <c r="S107" s="155"/>
      <c r="T107" s="155"/>
      <c r="U107" s="156"/>
      <c r="V107" s="199" t="s">
        <v>15</v>
      </c>
      <c r="W107" s="200"/>
      <c r="X107" s="173"/>
      <c r="Y107" s="174" t="str">
        <f>IF(VLOOKUP(A102,入力シート!$A$8:$M$1000,7,0)="","",VLOOKUP(A102,入力シート!$A$8:$M$1000,7,0))</f>
        <v/>
      </c>
      <c r="Z107" s="174"/>
      <c r="AA107" s="174"/>
      <c r="AB107" s="174"/>
      <c r="AC107" s="174"/>
      <c r="AD107" s="174"/>
      <c r="AE107" s="174"/>
      <c r="AF107" s="174"/>
      <c r="AG107" s="174"/>
      <c r="AH107" s="174"/>
      <c r="AI107" s="174"/>
      <c r="AJ107" s="174"/>
      <c r="AK107" s="174"/>
      <c r="AL107" s="174"/>
      <c r="AM107" s="175"/>
    </row>
    <row r="108" spans="1:39" ht="12.9" customHeight="1" x14ac:dyDescent="0.2">
      <c r="B108" s="53"/>
      <c r="C108" s="54"/>
      <c r="D108" s="149"/>
      <c r="E108" s="150"/>
      <c r="F108" s="160"/>
      <c r="G108" s="167"/>
      <c r="H108" s="168"/>
      <c r="I108" s="168"/>
      <c r="J108" s="168"/>
      <c r="K108" s="168"/>
      <c r="L108" s="168"/>
      <c r="M108" s="157"/>
      <c r="N108" s="157"/>
      <c r="O108" s="157"/>
      <c r="P108" s="157"/>
      <c r="Q108" s="157"/>
      <c r="R108" s="157"/>
      <c r="S108" s="157"/>
      <c r="T108" s="157"/>
      <c r="U108" s="158"/>
      <c r="V108" s="201"/>
      <c r="W108" s="202"/>
      <c r="X108" s="169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1"/>
    </row>
    <row r="109" spans="1:39" ht="12.9" customHeight="1" x14ac:dyDescent="0.2">
      <c r="B109" s="53"/>
      <c r="C109" s="54"/>
      <c r="D109" s="149"/>
      <c r="E109" s="150"/>
      <c r="F109" s="74" t="str">
        <f>IF(VLOOKUP(A102,入力シート!$A$8:$M$1000,5,0)="","",VLOOKUP(A102,入力シート!$A$8:$M$1000,5,0))</f>
        <v/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6"/>
      <c r="V109" s="203" t="s">
        <v>16</v>
      </c>
      <c r="W109" s="204"/>
      <c r="X109" s="190" t="str">
        <f>IF(Y107="","",IF(VLOOKUP(Y107,入力シート!$A$110:$H$1000,3,0)="","",VLOOKUP(Y107,入力シート!$A$110:$H$1000,3,0)))</f>
        <v/>
      </c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2"/>
    </row>
    <row r="110" spans="1:39" ht="12.9" customHeight="1" x14ac:dyDescent="0.2">
      <c r="B110" s="53"/>
      <c r="C110" s="54"/>
      <c r="D110" s="149"/>
      <c r="E110" s="150"/>
      <c r="F110" s="77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9"/>
      <c r="V110" s="201"/>
      <c r="W110" s="202"/>
      <c r="X110" s="103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5"/>
    </row>
    <row r="111" spans="1:39" ht="12.9" customHeight="1" x14ac:dyDescent="0.2">
      <c r="B111" s="53"/>
      <c r="C111" s="54"/>
      <c r="D111" s="149"/>
      <c r="E111" s="150"/>
      <c r="F111" s="77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9"/>
      <c r="V111" s="205" t="s">
        <v>14</v>
      </c>
      <c r="W111" s="206"/>
      <c r="X111" s="190" t="str">
        <f>IF(VLOOKUP(A102,入力シート!$A$8:$M$1000,9,0)="","",VLOOKUP(A102,入力シート!$A$8:$M$1000,9,0))</f>
        <v/>
      </c>
      <c r="Y111" s="211"/>
      <c r="Z111" s="209" t="s">
        <v>17</v>
      </c>
      <c r="AA111" s="206"/>
      <c r="AB111" s="218" t="str">
        <f>IF(VLOOKUP(A102,入力シート!$A$8:$M$1000,12,0)="","",VLOOKUP(A102,入力シート!$A$8:$M$1000,12,0))</f>
        <v/>
      </c>
      <c r="AC111" s="219"/>
      <c r="AD111" s="219"/>
      <c r="AE111" s="220"/>
      <c r="AF111" s="209" t="s">
        <v>18</v>
      </c>
      <c r="AG111" s="206"/>
      <c r="AH111" s="214" t="str">
        <f>IF(X111="","",IF(AB111="","",X111*AB111))</f>
        <v/>
      </c>
      <c r="AI111" s="215"/>
      <c r="AJ111" s="215"/>
      <c r="AK111" s="215"/>
      <c r="AL111" s="215"/>
      <c r="AM111" s="224"/>
    </row>
    <row r="112" spans="1:39" ht="12.9" customHeight="1" thickBot="1" x14ac:dyDescent="0.25">
      <c r="B112" s="53"/>
      <c r="C112" s="54"/>
      <c r="D112" s="151"/>
      <c r="E112" s="152"/>
      <c r="F112" s="80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2"/>
      <c r="V112" s="207"/>
      <c r="W112" s="208"/>
      <c r="X112" s="212"/>
      <c r="Y112" s="213"/>
      <c r="Z112" s="210"/>
      <c r="AA112" s="208"/>
      <c r="AB112" s="221"/>
      <c r="AC112" s="222"/>
      <c r="AD112" s="222"/>
      <c r="AE112" s="223"/>
      <c r="AF112" s="210"/>
      <c r="AG112" s="208"/>
      <c r="AH112" s="216"/>
      <c r="AI112" s="217"/>
      <c r="AJ112" s="217"/>
      <c r="AK112" s="217"/>
      <c r="AL112" s="217"/>
      <c r="AM112" s="225"/>
    </row>
    <row r="113" spans="1:39" ht="12.9" customHeight="1" thickTop="1" x14ac:dyDescent="0.2">
      <c r="B113" s="53"/>
      <c r="C113" s="54"/>
      <c r="D113" s="35" t="s">
        <v>10</v>
      </c>
      <c r="E113" s="36"/>
      <c r="F113" s="39" t="str">
        <f>IF(VLOOKUP(A102,入力シート!$A$8:$M$1000,6,0)="","",VLOOKUP(A102,入力シート!$A$8:$M$1000,6,0))</f>
        <v/>
      </c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1"/>
      <c r="V113" s="45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</row>
    <row r="114" spans="1:39" ht="12.9" customHeight="1" thickBot="1" x14ac:dyDescent="0.25">
      <c r="B114" s="55"/>
      <c r="C114" s="56"/>
      <c r="D114" s="37"/>
      <c r="E114" s="38"/>
      <c r="F114" s="42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4"/>
      <c r="V114" s="47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</row>
    <row r="115" spans="1:39" ht="14.1" customHeight="1" thickTop="1" x14ac:dyDescent="0.2">
      <c r="A115" s="1">
        <f>+A102+1</f>
        <v>8</v>
      </c>
      <c r="B115" s="51" t="s">
        <v>1083</v>
      </c>
      <c r="C115" s="52"/>
      <c r="D115" s="147" t="s">
        <v>5</v>
      </c>
      <c r="E115" s="148"/>
      <c r="F115" s="63" t="s">
        <v>8</v>
      </c>
      <c r="G115" s="64"/>
      <c r="H115" s="64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193" t="s">
        <v>13</v>
      </c>
      <c r="W115" s="194"/>
      <c r="X115" s="176"/>
      <c r="Y115" s="179" t="str">
        <f>IF(Y120="","",VLOOKUP(Y120,入力シート!$A$110:$H$10000,2,0))</f>
        <v/>
      </c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80"/>
    </row>
    <row r="116" spans="1:39" ht="12.6" customHeight="1" x14ac:dyDescent="0.2">
      <c r="B116" s="53"/>
      <c r="C116" s="54"/>
      <c r="D116" s="149"/>
      <c r="E116" s="150"/>
      <c r="F116" s="161" t="str">
        <f>IF(VLOOKUP(A115,入力シート!$A$8:$M$1000,2,0)="","",IF(VLOOKUP(A115,入力シート!$A$8:$M$1000,3,0)="","",VLOOKUP(A115,入力シート!$A$8:$M$1000,2,0)))</f>
        <v/>
      </c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2"/>
      <c r="U116" s="2"/>
      <c r="V116" s="195"/>
      <c r="W116" s="196"/>
      <c r="X116" s="177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81"/>
    </row>
    <row r="117" spans="1:39" ht="12.6" customHeight="1" x14ac:dyDescent="0.2">
      <c r="B117" s="53"/>
      <c r="C117" s="54"/>
      <c r="D117" s="149"/>
      <c r="E117" s="150"/>
      <c r="F117" s="163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2"/>
      <c r="U117" s="2"/>
      <c r="V117" s="195"/>
      <c r="W117" s="196"/>
      <c r="X117" s="177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81"/>
    </row>
    <row r="118" spans="1:39" ht="12.9" customHeight="1" x14ac:dyDescent="0.2">
      <c r="B118" s="53"/>
      <c r="C118" s="54"/>
      <c r="D118" s="149"/>
      <c r="E118" s="150"/>
      <c r="F118" s="66" t="str">
        <f>IF(VLOOKUP(A115,入力シート!$A$8:$M$1000,2,0)="","",IF(VLOOKUP(A115,入力シート!$A$8:$M$1000,3,0)="",VLOOKUP(A115,入力シート!$A$8:$M$1000,2,0),VLOOKUP(A115,入力シート!$A$8:$M$1000,3,0)))</f>
        <v/>
      </c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70" t="s">
        <v>9</v>
      </c>
      <c r="U118" s="70"/>
      <c r="V118" s="195"/>
      <c r="W118" s="196"/>
      <c r="X118" s="177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81"/>
    </row>
    <row r="119" spans="1:39" ht="12.9" customHeight="1" thickBot="1" x14ac:dyDescent="0.25">
      <c r="B119" s="53"/>
      <c r="C119" s="54"/>
      <c r="D119" s="151"/>
      <c r="E119" s="152"/>
      <c r="F119" s="68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71"/>
      <c r="U119" s="71"/>
      <c r="V119" s="197"/>
      <c r="W119" s="198"/>
      <c r="X119" s="178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3"/>
    </row>
    <row r="120" spans="1:39" ht="12.9" customHeight="1" x14ac:dyDescent="0.2">
      <c r="B120" s="53"/>
      <c r="C120" s="54"/>
      <c r="D120" s="153" t="s">
        <v>7</v>
      </c>
      <c r="E120" s="154"/>
      <c r="F120" s="159" t="s">
        <v>12</v>
      </c>
      <c r="G120" s="165" t="str">
        <f>IF(VLOOKUP(A115,入力シート!$A$8:$M$1000,4,0)="","",VLOOKUP(A115,入力シート!$A$8:$M$1000,4,0))</f>
        <v/>
      </c>
      <c r="H120" s="166"/>
      <c r="I120" s="166"/>
      <c r="J120" s="166"/>
      <c r="K120" s="166"/>
      <c r="L120" s="166"/>
      <c r="M120" s="155"/>
      <c r="N120" s="155"/>
      <c r="O120" s="155"/>
      <c r="P120" s="155"/>
      <c r="Q120" s="155"/>
      <c r="R120" s="155"/>
      <c r="S120" s="155"/>
      <c r="T120" s="155"/>
      <c r="U120" s="156"/>
      <c r="V120" s="199" t="s">
        <v>15</v>
      </c>
      <c r="W120" s="200"/>
      <c r="X120" s="173"/>
      <c r="Y120" s="174" t="str">
        <f>IF(VLOOKUP(A115,入力シート!$A$8:$M$1000,7,0)="","",VLOOKUP(A115,入力シート!$A$8:$M$1000,7,0))</f>
        <v/>
      </c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5"/>
    </row>
    <row r="121" spans="1:39" ht="12.9" customHeight="1" x14ac:dyDescent="0.2">
      <c r="B121" s="53"/>
      <c r="C121" s="54"/>
      <c r="D121" s="149"/>
      <c r="E121" s="150"/>
      <c r="F121" s="160"/>
      <c r="G121" s="167"/>
      <c r="H121" s="168"/>
      <c r="I121" s="168"/>
      <c r="J121" s="168"/>
      <c r="K121" s="168"/>
      <c r="L121" s="168"/>
      <c r="M121" s="157"/>
      <c r="N121" s="157"/>
      <c r="O121" s="157"/>
      <c r="P121" s="157"/>
      <c r="Q121" s="157"/>
      <c r="R121" s="157"/>
      <c r="S121" s="157"/>
      <c r="T121" s="157"/>
      <c r="U121" s="158"/>
      <c r="V121" s="201"/>
      <c r="W121" s="202"/>
      <c r="X121" s="169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1"/>
    </row>
    <row r="122" spans="1:39" ht="12.9" customHeight="1" x14ac:dyDescent="0.2">
      <c r="B122" s="53"/>
      <c r="C122" s="54"/>
      <c r="D122" s="149"/>
      <c r="E122" s="150"/>
      <c r="F122" s="74" t="str">
        <f>IF(VLOOKUP(A115,入力シート!$A$8:$M$1000,5,0)="","",VLOOKUP(A115,入力シート!$A$8:$M$1000,5,0))</f>
        <v/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6"/>
      <c r="V122" s="203" t="s">
        <v>16</v>
      </c>
      <c r="W122" s="204"/>
      <c r="X122" s="190" t="str">
        <f>IF(Y120="","",IF(VLOOKUP(Y120,入力シート!$A$110:$H$1000,3,0)="","",VLOOKUP(Y120,入力シート!$A$110:$H$1000,3,0)))</f>
        <v/>
      </c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2"/>
    </row>
    <row r="123" spans="1:39" ht="12.9" customHeight="1" x14ac:dyDescent="0.2">
      <c r="B123" s="53"/>
      <c r="C123" s="54"/>
      <c r="D123" s="149"/>
      <c r="E123" s="150"/>
      <c r="F123" s="77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9"/>
      <c r="V123" s="201"/>
      <c r="W123" s="202"/>
      <c r="X123" s="103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5"/>
    </row>
    <row r="124" spans="1:39" ht="12.9" customHeight="1" x14ac:dyDescent="0.2">
      <c r="B124" s="53"/>
      <c r="C124" s="54"/>
      <c r="D124" s="149"/>
      <c r="E124" s="150"/>
      <c r="F124" s="77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9"/>
      <c r="V124" s="205" t="s">
        <v>14</v>
      </c>
      <c r="W124" s="206"/>
      <c r="X124" s="190" t="str">
        <f>IF(VLOOKUP(A115,入力シート!$A$8:$M$1000,9,0)="","",VLOOKUP(A115,入力シート!$A$8:$M$1000,9,0))</f>
        <v/>
      </c>
      <c r="Y124" s="211"/>
      <c r="Z124" s="209" t="s">
        <v>17</v>
      </c>
      <c r="AA124" s="206"/>
      <c r="AB124" s="218" t="str">
        <f>IF(VLOOKUP(A115,入力シート!$A$8:$M$1000,12,0)="","",VLOOKUP(A115,入力シート!$A$8:$M$1000,12,0))</f>
        <v/>
      </c>
      <c r="AC124" s="219"/>
      <c r="AD124" s="219"/>
      <c r="AE124" s="220"/>
      <c r="AF124" s="209" t="s">
        <v>18</v>
      </c>
      <c r="AG124" s="206"/>
      <c r="AH124" s="214" t="str">
        <f>IF(X124="","",IF(AB124="","",X124*AB124))</f>
        <v/>
      </c>
      <c r="AI124" s="215"/>
      <c r="AJ124" s="215"/>
      <c r="AK124" s="215"/>
      <c r="AL124" s="215"/>
      <c r="AM124" s="224"/>
    </row>
    <row r="125" spans="1:39" ht="12.9" customHeight="1" thickBot="1" x14ac:dyDescent="0.25">
      <c r="B125" s="53"/>
      <c r="C125" s="54"/>
      <c r="D125" s="151"/>
      <c r="E125" s="152"/>
      <c r="F125" s="80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2"/>
      <c r="V125" s="207"/>
      <c r="W125" s="208"/>
      <c r="X125" s="212"/>
      <c r="Y125" s="213"/>
      <c r="Z125" s="210"/>
      <c r="AA125" s="208"/>
      <c r="AB125" s="221"/>
      <c r="AC125" s="222"/>
      <c r="AD125" s="222"/>
      <c r="AE125" s="223"/>
      <c r="AF125" s="210"/>
      <c r="AG125" s="208"/>
      <c r="AH125" s="216"/>
      <c r="AI125" s="217"/>
      <c r="AJ125" s="217"/>
      <c r="AK125" s="217"/>
      <c r="AL125" s="217"/>
      <c r="AM125" s="225"/>
    </row>
    <row r="126" spans="1:39" ht="12.9" customHeight="1" thickTop="1" x14ac:dyDescent="0.2">
      <c r="B126" s="53"/>
      <c r="C126" s="54"/>
      <c r="D126" s="35" t="s">
        <v>10</v>
      </c>
      <c r="E126" s="36"/>
      <c r="F126" s="39" t="str">
        <f>IF(VLOOKUP(A115,入力シート!$A$8:$M$1000,6,0)="","",VLOOKUP(A115,入力シート!$A$8:$M$1000,6,0))</f>
        <v/>
      </c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1"/>
      <c r="V126" s="45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</row>
    <row r="127" spans="1:39" ht="12.9" customHeight="1" thickBot="1" x14ac:dyDescent="0.25">
      <c r="B127" s="55"/>
      <c r="C127" s="56"/>
      <c r="D127" s="37"/>
      <c r="E127" s="38"/>
      <c r="F127" s="42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4"/>
      <c r="V127" s="47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</row>
    <row r="128" spans="1:39" ht="14.1" customHeight="1" thickTop="1" x14ac:dyDescent="0.2">
      <c r="B128" s="49" t="s">
        <v>24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AB128" s="17" t="s">
        <v>20</v>
      </c>
      <c r="AC128" s="18"/>
      <c r="AD128" s="18"/>
      <c r="AE128" s="19"/>
      <c r="AF128" s="11" t="s">
        <v>21</v>
      </c>
      <c r="AG128" s="12"/>
      <c r="AH128" s="12"/>
      <c r="AI128" s="12"/>
      <c r="AJ128" s="12"/>
      <c r="AK128" s="12"/>
      <c r="AL128" s="12"/>
      <c r="AM128" s="13"/>
    </row>
    <row r="129" spans="1:41" ht="14.1" customHeight="1" x14ac:dyDescent="0.2"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AB129" s="20"/>
      <c r="AC129" s="21"/>
      <c r="AD129" s="21"/>
      <c r="AE129" s="22"/>
      <c r="AF129" s="14"/>
      <c r="AG129" s="15"/>
      <c r="AH129" s="15"/>
      <c r="AI129" s="15"/>
      <c r="AJ129" s="15"/>
      <c r="AK129" s="15"/>
      <c r="AL129" s="15"/>
      <c r="AM129" s="16"/>
    </row>
    <row r="130" spans="1:41" ht="14.1" customHeight="1" x14ac:dyDescent="0.2">
      <c r="B130" s="17" t="s">
        <v>25</v>
      </c>
      <c r="C130" s="18"/>
      <c r="D130" s="18"/>
      <c r="E130" s="19"/>
      <c r="F130" s="11"/>
      <c r="G130" s="12"/>
      <c r="H130" s="12"/>
      <c r="I130" s="12"/>
      <c r="J130" s="12"/>
      <c r="K130" s="13"/>
      <c r="L130" s="17" t="s">
        <v>26</v>
      </c>
      <c r="M130" s="18"/>
      <c r="N130" s="18"/>
      <c r="O130" s="19"/>
      <c r="P130" s="11"/>
      <c r="Q130" s="12"/>
      <c r="R130" s="12"/>
      <c r="S130" s="12"/>
      <c r="T130" s="12"/>
      <c r="U130" s="13"/>
      <c r="W130" s="23" t="s">
        <v>23</v>
      </c>
      <c r="X130" s="25" t="str">
        <f>IF(SUM(X85,X98,X111,X124)=0,"",SUM(X85,X98,X111,X124))</f>
        <v/>
      </c>
      <c r="Y130" s="18"/>
      <c r="Z130" s="26"/>
      <c r="AA130" s="23" t="s">
        <v>18</v>
      </c>
      <c r="AB130" s="29" t="str">
        <f>IF(SUM(AH85,AH98,AH111,AH124)=0,"",SUM(AH85,AH98,AH111,AH124))</f>
        <v/>
      </c>
      <c r="AC130" s="30"/>
      <c r="AD130" s="30"/>
      <c r="AE130" s="30"/>
      <c r="AF130" s="30"/>
      <c r="AG130" s="30"/>
      <c r="AH130" s="31"/>
      <c r="AI130" s="23" t="s">
        <v>22</v>
      </c>
      <c r="AJ130" s="11"/>
      <c r="AK130" s="12"/>
      <c r="AL130" s="12"/>
      <c r="AM130" s="13"/>
    </row>
    <row r="131" spans="1:41" ht="14.1" customHeight="1" x14ac:dyDescent="0.2">
      <c r="B131" s="20"/>
      <c r="C131" s="21"/>
      <c r="D131" s="21"/>
      <c r="E131" s="22"/>
      <c r="F131" s="14"/>
      <c r="G131" s="15"/>
      <c r="H131" s="15"/>
      <c r="I131" s="15"/>
      <c r="J131" s="15"/>
      <c r="K131" s="16"/>
      <c r="L131" s="20"/>
      <c r="M131" s="21"/>
      <c r="N131" s="21"/>
      <c r="O131" s="22"/>
      <c r="P131" s="14"/>
      <c r="Q131" s="15"/>
      <c r="R131" s="15"/>
      <c r="S131" s="15"/>
      <c r="T131" s="15"/>
      <c r="U131" s="16"/>
      <c r="W131" s="24"/>
      <c r="X131" s="27"/>
      <c r="Y131" s="21"/>
      <c r="Z131" s="28"/>
      <c r="AA131" s="24"/>
      <c r="AB131" s="32"/>
      <c r="AC131" s="33"/>
      <c r="AD131" s="33"/>
      <c r="AE131" s="33"/>
      <c r="AF131" s="33"/>
      <c r="AG131" s="33"/>
      <c r="AH131" s="34"/>
      <c r="AI131" s="24"/>
      <c r="AJ131" s="14"/>
      <c r="AK131" s="15"/>
      <c r="AL131" s="15"/>
      <c r="AM131" s="16"/>
    </row>
    <row r="133" spans="1:41" ht="23.1" customHeight="1" x14ac:dyDescent="0.2">
      <c r="A133" s="127" t="s">
        <v>1089</v>
      </c>
      <c r="B133" s="9" t="s">
        <v>27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5"/>
      <c r="X133" s="5"/>
      <c r="Y133" s="6"/>
      <c r="Z133" s="226" t="s">
        <v>3</v>
      </c>
      <c r="AA133" s="227"/>
      <c r="AB133" s="227"/>
      <c r="AC133" s="227"/>
      <c r="AD133" s="227"/>
      <c r="AE133" s="228"/>
      <c r="AF133" s="186" t="s">
        <v>4</v>
      </c>
      <c r="AG133" s="187"/>
      <c r="AH133" s="191" t="str">
        <f>IF(F136="","",A135)</f>
        <v/>
      </c>
      <c r="AI133" s="191"/>
      <c r="AJ133" s="184" t="s">
        <v>2</v>
      </c>
      <c r="AK133" s="191" t="str">
        <f>IF(F136="","",AK67)</f>
        <v/>
      </c>
      <c r="AL133" s="191"/>
      <c r="AM133" s="84" t="s">
        <v>1</v>
      </c>
    </row>
    <row r="134" spans="1:41" ht="14.1" customHeight="1" thickBot="1" x14ac:dyDescent="0.25">
      <c r="B134" s="10" t="s">
        <v>0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7"/>
      <c r="X134" s="7"/>
      <c r="Y134" s="8"/>
      <c r="Z134" s="229"/>
      <c r="AA134" s="230"/>
      <c r="AB134" s="230"/>
      <c r="AC134" s="230"/>
      <c r="AD134" s="230"/>
      <c r="AE134" s="231"/>
      <c r="AF134" s="188"/>
      <c r="AG134" s="189"/>
      <c r="AH134" s="232"/>
      <c r="AI134" s="232"/>
      <c r="AJ134" s="185"/>
      <c r="AK134" s="232"/>
      <c r="AL134" s="232"/>
      <c r="AM134" s="85"/>
    </row>
    <row r="135" spans="1:41" ht="14.1" customHeight="1" thickTop="1" x14ac:dyDescent="0.2">
      <c r="A135" s="1">
        <f>+A69+1</f>
        <v>3</v>
      </c>
      <c r="B135" s="86" t="s">
        <v>6</v>
      </c>
      <c r="C135" s="87"/>
      <c r="D135" s="57" t="s">
        <v>5</v>
      </c>
      <c r="E135" s="58"/>
      <c r="F135" s="63" t="s">
        <v>8</v>
      </c>
      <c r="G135" s="64"/>
      <c r="H135" s="64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3"/>
      <c r="V135" s="94" t="s">
        <v>11</v>
      </c>
      <c r="W135" s="95"/>
      <c r="X135" s="96"/>
      <c r="Y135" s="134" t="str">
        <f>IF(F136="","",IF(入力シート!$F$5="","",入力シート!$F$5))</f>
        <v/>
      </c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6"/>
      <c r="AO135" s="1" t="str">
        <f>IF(F136="","",AO69+1)</f>
        <v/>
      </c>
    </row>
    <row r="136" spans="1:41" ht="14.1" customHeight="1" x14ac:dyDescent="0.2">
      <c r="B136" s="88"/>
      <c r="C136" s="89"/>
      <c r="D136" s="59"/>
      <c r="E136" s="60"/>
      <c r="F136" s="66" t="str">
        <f>IF(F145="","",IF(入力シート!$B$5="","",IF(入力シート!$C$5="",入力シート!$B$5,CONCATENATE(入力シート!$B$5,$A$1,入力シート!$C$5))))</f>
        <v/>
      </c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70" t="s">
        <v>9</v>
      </c>
      <c r="U136" s="106"/>
      <c r="V136" s="97"/>
      <c r="W136" s="98"/>
      <c r="X136" s="99"/>
      <c r="Y136" s="137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9"/>
    </row>
    <row r="137" spans="1:41" ht="14.1" customHeight="1" x14ac:dyDescent="0.2">
      <c r="B137" s="88"/>
      <c r="C137" s="89"/>
      <c r="D137" s="61"/>
      <c r="E137" s="62"/>
      <c r="F137" s="68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71"/>
      <c r="U137" s="107"/>
      <c r="V137" s="100"/>
      <c r="W137" s="101"/>
      <c r="X137" s="102"/>
      <c r="Y137" s="140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2"/>
    </row>
    <row r="138" spans="1:41" ht="14.1" customHeight="1" x14ac:dyDescent="0.2">
      <c r="B138" s="88"/>
      <c r="C138" s="89"/>
      <c r="D138" s="72" t="s">
        <v>7</v>
      </c>
      <c r="E138" s="73"/>
      <c r="F138" s="146" t="s">
        <v>12</v>
      </c>
      <c r="G138" s="143" t="str">
        <f>IF(F136="","",IF(入力シート!$D$5="","",入力シート!$D$5))</f>
        <v/>
      </c>
      <c r="H138" s="144"/>
      <c r="I138" s="144"/>
      <c r="J138" s="144"/>
      <c r="K138" s="144"/>
      <c r="L138" s="145"/>
      <c r="M138" s="110" t="s">
        <v>8</v>
      </c>
      <c r="N138" s="111"/>
      <c r="O138" s="111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  <c r="AH138" s="112"/>
      <c r="AI138" s="112"/>
      <c r="AJ138" s="112"/>
      <c r="AK138" s="112"/>
      <c r="AL138" s="112"/>
      <c r="AM138" s="113"/>
    </row>
    <row r="139" spans="1:41" ht="14.1" customHeight="1" x14ac:dyDescent="0.2">
      <c r="B139" s="88"/>
      <c r="C139" s="89"/>
      <c r="D139" s="59"/>
      <c r="E139" s="60"/>
      <c r="F139" s="128" t="str">
        <f>IF(F136="","",IF(入力シート!$E$5="","",入力シート!$E$5))</f>
        <v/>
      </c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30"/>
    </row>
    <row r="140" spans="1:41" ht="14.1" customHeight="1" thickBot="1" x14ac:dyDescent="0.25">
      <c r="B140" s="90"/>
      <c r="C140" s="91"/>
      <c r="D140" s="108"/>
      <c r="E140" s="109"/>
      <c r="F140" s="131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3"/>
    </row>
    <row r="141" spans="1:41" ht="6" customHeight="1" thickTop="1" thickBot="1" x14ac:dyDescent="0.25"/>
    <row r="142" spans="1:41" ht="14.1" customHeight="1" thickTop="1" x14ac:dyDescent="0.2">
      <c r="A142" s="1">
        <f>+A76+4</f>
        <v>9</v>
      </c>
      <c r="B142" s="83" t="s">
        <v>19</v>
      </c>
      <c r="C142" s="52"/>
      <c r="D142" s="147" t="s">
        <v>5</v>
      </c>
      <c r="E142" s="148"/>
      <c r="F142" s="63" t="s">
        <v>8</v>
      </c>
      <c r="G142" s="64"/>
      <c r="H142" s="64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193" t="s">
        <v>13</v>
      </c>
      <c r="W142" s="194"/>
      <c r="X142" s="176"/>
      <c r="Y142" s="179" t="str">
        <f>IF(Y147="","",VLOOKUP(Y147,入力シート!$A$110:$H$10000,2,0))</f>
        <v/>
      </c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80"/>
    </row>
    <row r="143" spans="1:41" ht="12.6" customHeight="1" x14ac:dyDescent="0.2">
      <c r="B143" s="53"/>
      <c r="C143" s="54"/>
      <c r="D143" s="149"/>
      <c r="E143" s="150"/>
      <c r="F143" s="161" t="str">
        <f>IF(VLOOKUP(A142,入力シート!$A$8:$M$1000,2,0)="","",IF(VLOOKUP(A142,入力シート!$A$8:$M$1000,3,0)="","",VLOOKUP(A142,入力シート!$A$8:$M$1000,2,0)))</f>
        <v/>
      </c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2"/>
      <c r="U143" s="2"/>
      <c r="V143" s="195"/>
      <c r="W143" s="196"/>
      <c r="X143" s="177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81"/>
    </row>
    <row r="144" spans="1:41" ht="12.6" customHeight="1" x14ac:dyDescent="0.2">
      <c r="B144" s="53"/>
      <c r="C144" s="54"/>
      <c r="D144" s="149"/>
      <c r="E144" s="150"/>
      <c r="F144" s="163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2"/>
      <c r="U144" s="2"/>
      <c r="V144" s="195"/>
      <c r="W144" s="196"/>
      <c r="X144" s="177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81"/>
    </row>
    <row r="145" spans="1:39" ht="12.9" customHeight="1" x14ac:dyDescent="0.2">
      <c r="B145" s="53"/>
      <c r="C145" s="54"/>
      <c r="D145" s="149"/>
      <c r="E145" s="150"/>
      <c r="F145" s="66" t="str">
        <f>IF(VLOOKUP(A142,入力シート!$A$8:$M$1000,2,0)="","",IF(VLOOKUP(A142,入力シート!$A$8:$M$1000,3,0)="",VLOOKUP(A142,入力シート!$A$8:$M$1000,2,0),VLOOKUP(A142,入力シート!$A$8:$M$1000,3,0)))</f>
        <v/>
      </c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70" t="s">
        <v>9</v>
      </c>
      <c r="U145" s="70"/>
      <c r="V145" s="195"/>
      <c r="W145" s="196"/>
      <c r="X145" s="177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81"/>
    </row>
    <row r="146" spans="1:39" ht="12.9" customHeight="1" thickBot="1" x14ac:dyDescent="0.25">
      <c r="B146" s="53"/>
      <c r="C146" s="54"/>
      <c r="D146" s="151"/>
      <c r="E146" s="152"/>
      <c r="F146" s="68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71"/>
      <c r="U146" s="71"/>
      <c r="V146" s="197"/>
      <c r="W146" s="198"/>
      <c r="X146" s="178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3"/>
    </row>
    <row r="147" spans="1:39" ht="12.9" customHeight="1" x14ac:dyDescent="0.2">
      <c r="B147" s="53"/>
      <c r="C147" s="54"/>
      <c r="D147" s="153" t="s">
        <v>7</v>
      </c>
      <c r="E147" s="154"/>
      <c r="F147" s="159" t="s">
        <v>12</v>
      </c>
      <c r="G147" s="165" t="str">
        <f>IF(VLOOKUP(A142,入力シート!$A$8:$M$1000,4,0)="","",VLOOKUP(A142,入力シート!$A$8:$M$1000,4,0))</f>
        <v/>
      </c>
      <c r="H147" s="166"/>
      <c r="I147" s="166"/>
      <c r="J147" s="166"/>
      <c r="K147" s="166"/>
      <c r="L147" s="166"/>
      <c r="M147" s="155"/>
      <c r="N147" s="155"/>
      <c r="O147" s="155"/>
      <c r="P147" s="155"/>
      <c r="Q147" s="155"/>
      <c r="R147" s="155"/>
      <c r="S147" s="155"/>
      <c r="T147" s="155"/>
      <c r="U147" s="156"/>
      <c r="V147" s="199" t="s">
        <v>15</v>
      </c>
      <c r="W147" s="200"/>
      <c r="X147" s="173"/>
      <c r="Y147" s="174" t="str">
        <f>IF(VLOOKUP(A142,入力シート!$A$8:$M$1000,7,0)="","",VLOOKUP(A142,入力シート!$A$8:$M$1000,7,0))</f>
        <v/>
      </c>
      <c r="Z147" s="174"/>
      <c r="AA147" s="174"/>
      <c r="AB147" s="174"/>
      <c r="AC147" s="174"/>
      <c r="AD147" s="174"/>
      <c r="AE147" s="174"/>
      <c r="AF147" s="174"/>
      <c r="AG147" s="174"/>
      <c r="AH147" s="174"/>
      <c r="AI147" s="174"/>
      <c r="AJ147" s="174"/>
      <c r="AK147" s="174"/>
      <c r="AL147" s="174"/>
      <c r="AM147" s="175"/>
    </row>
    <row r="148" spans="1:39" ht="12.9" customHeight="1" x14ac:dyDescent="0.2">
      <c r="B148" s="53"/>
      <c r="C148" s="54"/>
      <c r="D148" s="149"/>
      <c r="E148" s="150"/>
      <c r="F148" s="160"/>
      <c r="G148" s="167"/>
      <c r="H148" s="168"/>
      <c r="I148" s="168"/>
      <c r="J148" s="168"/>
      <c r="K148" s="168"/>
      <c r="L148" s="168"/>
      <c r="M148" s="157"/>
      <c r="N148" s="157"/>
      <c r="O148" s="157"/>
      <c r="P148" s="157"/>
      <c r="Q148" s="157"/>
      <c r="R148" s="157"/>
      <c r="S148" s="157"/>
      <c r="T148" s="157"/>
      <c r="U148" s="158"/>
      <c r="V148" s="201"/>
      <c r="W148" s="202"/>
      <c r="X148" s="169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1"/>
    </row>
    <row r="149" spans="1:39" ht="12.9" customHeight="1" x14ac:dyDescent="0.2">
      <c r="B149" s="53"/>
      <c r="C149" s="54"/>
      <c r="D149" s="149"/>
      <c r="E149" s="150"/>
      <c r="F149" s="74" t="str">
        <f>IF(VLOOKUP(A142,入力シート!$A$8:$M$1000,5,0)="","",VLOOKUP(A142,入力シート!$A$8:$M$1000,5,0))</f>
        <v/>
      </c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6"/>
      <c r="V149" s="203" t="s">
        <v>16</v>
      </c>
      <c r="W149" s="204"/>
      <c r="X149" s="190" t="str">
        <f>IF(Y147="","",IF(VLOOKUP(Y147,入力シート!$A$110:$H$1000,3,0)="","",VLOOKUP(Y147,入力シート!$A$110:$H$1000,3,0)))</f>
        <v/>
      </c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2"/>
    </row>
    <row r="150" spans="1:39" ht="12.9" customHeight="1" x14ac:dyDescent="0.2">
      <c r="B150" s="53"/>
      <c r="C150" s="54"/>
      <c r="D150" s="149"/>
      <c r="E150" s="150"/>
      <c r="F150" s="77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9"/>
      <c r="V150" s="201"/>
      <c r="W150" s="202"/>
      <c r="X150" s="103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5"/>
    </row>
    <row r="151" spans="1:39" ht="12.9" customHeight="1" x14ac:dyDescent="0.2">
      <c r="B151" s="53"/>
      <c r="C151" s="54"/>
      <c r="D151" s="149"/>
      <c r="E151" s="150"/>
      <c r="F151" s="77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9"/>
      <c r="V151" s="205" t="s">
        <v>14</v>
      </c>
      <c r="W151" s="206"/>
      <c r="X151" s="190" t="str">
        <f>IF(VLOOKUP(A142,入力シート!$A$8:$M$1000,9,0)="","",VLOOKUP(A142,入力シート!$A$8:$M$1000,9,0))</f>
        <v/>
      </c>
      <c r="Y151" s="211"/>
      <c r="Z151" s="209" t="s">
        <v>17</v>
      </c>
      <c r="AA151" s="206"/>
      <c r="AB151" s="218" t="str">
        <f>IF(VLOOKUP(A142,入力シート!$A$8:$M$1000,12,0)="","",VLOOKUP(A142,入力シート!$A$8:$M$1000,12,0))</f>
        <v/>
      </c>
      <c r="AC151" s="219"/>
      <c r="AD151" s="219"/>
      <c r="AE151" s="220"/>
      <c r="AF151" s="209" t="s">
        <v>18</v>
      </c>
      <c r="AG151" s="206"/>
      <c r="AH151" s="214" t="str">
        <f>IF(X151="","",IF(AB151="","",X151*AB151))</f>
        <v/>
      </c>
      <c r="AI151" s="215"/>
      <c r="AJ151" s="215"/>
      <c r="AK151" s="215"/>
      <c r="AL151" s="215"/>
      <c r="AM151" s="224"/>
    </row>
    <row r="152" spans="1:39" ht="12.9" customHeight="1" thickBot="1" x14ac:dyDescent="0.25">
      <c r="B152" s="53"/>
      <c r="C152" s="54"/>
      <c r="D152" s="151"/>
      <c r="E152" s="152"/>
      <c r="F152" s="80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2"/>
      <c r="V152" s="207"/>
      <c r="W152" s="208"/>
      <c r="X152" s="212"/>
      <c r="Y152" s="213"/>
      <c r="Z152" s="210"/>
      <c r="AA152" s="208"/>
      <c r="AB152" s="221"/>
      <c r="AC152" s="222"/>
      <c r="AD152" s="222"/>
      <c r="AE152" s="223"/>
      <c r="AF152" s="210"/>
      <c r="AG152" s="208"/>
      <c r="AH152" s="216"/>
      <c r="AI152" s="217"/>
      <c r="AJ152" s="217"/>
      <c r="AK152" s="217"/>
      <c r="AL152" s="217"/>
      <c r="AM152" s="225"/>
    </row>
    <row r="153" spans="1:39" ht="12.9" customHeight="1" thickTop="1" x14ac:dyDescent="0.2">
      <c r="B153" s="53"/>
      <c r="C153" s="54"/>
      <c r="D153" s="35" t="s">
        <v>10</v>
      </c>
      <c r="E153" s="36"/>
      <c r="F153" s="39" t="str">
        <f>IF(VLOOKUP(A142,入力シート!$A$8:$M$1000,6,0)="","",VLOOKUP(A142,入力シート!$A$8:$M$1000,6,0))</f>
        <v/>
      </c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1"/>
      <c r="V153" s="45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</row>
    <row r="154" spans="1:39" ht="12.9" customHeight="1" thickBot="1" x14ac:dyDescent="0.25">
      <c r="B154" s="55"/>
      <c r="C154" s="56"/>
      <c r="D154" s="37"/>
      <c r="E154" s="38"/>
      <c r="F154" s="42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4"/>
      <c r="V154" s="47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</row>
    <row r="155" spans="1:39" ht="14.1" customHeight="1" thickTop="1" x14ac:dyDescent="0.2">
      <c r="A155" s="1">
        <f>+A142+1</f>
        <v>10</v>
      </c>
      <c r="B155" s="51" t="s">
        <v>1081</v>
      </c>
      <c r="C155" s="52"/>
      <c r="D155" s="147" t="s">
        <v>5</v>
      </c>
      <c r="E155" s="148"/>
      <c r="F155" s="63" t="s">
        <v>8</v>
      </c>
      <c r="G155" s="64"/>
      <c r="H155" s="64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193" t="s">
        <v>13</v>
      </c>
      <c r="W155" s="194"/>
      <c r="X155" s="176"/>
      <c r="Y155" s="179" t="str">
        <f>IF(Y160="","",VLOOKUP(Y160,入力シート!$A$110:$H$10000,2,0))</f>
        <v/>
      </c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80"/>
    </row>
    <row r="156" spans="1:39" ht="12.6" customHeight="1" x14ac:dyDescent="0.2">
      <c r="B156" s="53"/>
      <c r="C156" s="54"/>
      <c r="D156" s="149"/>
      <c r="E156" s="150"/>
      <c r="F156" s="161" t="str">
        <f>IF(VLOOKUP(A155,入力シート!$A$8:$M$1000,2,0)="","",IF(VLOOKUP(A155,入力シート!$A$8:$M$1000,3,0)="","",VLOOKUP(A155,入力シート!$A$8:$M$1000,2,0)))</f>
        <v/>
      </c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2"/>
      <c r="U156" s="2"/>
      <c r="V156" s="195"/>
      <c r="W156" s="196"/>
      <c r="X156" s="177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81"/>
    </row>
    <row r="157" spans="1:39" ht="12.6" customHeight="1" x14ac:dyDescent="0.2">
      <c r="B157" s="53"/>
      <c r="C157" s="54"/>
      <c r="D157" s="149"/>
      <c r="E157" s="150"/>
      <c r="F157" s="163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2"/>
      <c r="U157" s="2"/>
      <c r="V157" s="195"/>
      <c r="W157" s="196"/>
      <c r="X157" s="177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81"/>
    </row>
    <row r="158" spans="1:39" ht="12.9" customHeight="1" x14ac:dyDescent="0.2">
      <c r="B158" s="53"/>
      <c r="C158" s="54"/>
      <c r="D158" s="149"/>
      <c r="E158" s="150"/>
      <c r="F158" s="66" t="str">
        <f>IF(VLOOKUP(A155,入力シート!$A$8:$M$1000,2,0)="","",IF(VLOOKUP(A155,入力シート!$A$8:$M$1000,3,0)="",VLOOKUP(A155,入力シート!$A$8:$M$1000,2,0),VLOOKUP(A155,入力シート!$A$8:$M$1000,3,0)))</f>
        <v/>
      </c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70" t="s">
        <v>9</v>
      </c>
      <c r="U158" s="70"/>
      <c r="V158" s="195"/>
      <c r="W158" s="196"/>
      <c r="X158" s="177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81"/>
    </row>
    <row r="159" spans="1:39" ht="12.9" customHeight="1" thickBot="1" x14ac:dyDescent="0.25">
      <c r="B159" s="53"/>
      <c r="C159" s="54"/>
      <c r="D159" s="151"/>
      <c r="E159" s="152"/>
      <c r="F159" s="68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71"/>
      <c r="U159" s="71"/>
      <c r="V159" s="197"/>
      <c r="W159" s="198"/>
      <c r="X159" s="178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3"/>
    </row>
    <row r="160" spans="1:39" ht="12.9" customHeight="1" x14ac:dyDescent="0.2">
      <c r="B160" s="53"/>
      <c r="C160" s="54"/>
      <c r="D160" s="153" t="s">
        <v>7</v>
      </c>
      <c r="E160" s="154"/>
      <c r="F160" s="159" t="s">
        <v>12</v>
      </c>
      <c r="G160" s="165" t="str">
        <f>IF(VLOOKUP(A155,入力シート!$A$8:$M$1000,4,0)="","",VLOOKUP(A155,入力シート!$A$8:$M$1000,4,0))</f>
        <v/>
      </c>
      <c r="H160" s="166"/>
      <c r="I160" s="166"/>
      <c r="J160" s="166"/>
      <c r="K160" s="166"/>
      <c r="L160" s="166"/>
      <c r="M160" s="155"/>
      <c r="N160" s="155"/>
      <c r="O160" s="155"/>
      <c r="P160" s="155"/>
      <c r="Q160" s="155"/>
      <c r="R160" s="155"/>
      <c r="S160" s="155"/>
      <c r="T160" s="155"/>
      <c r="U160" s="156"/>
      <c r="V160" s="199" t="s">
        <v>15</v>
      </c>
      <c r="W160" s="200"/>
      <c r="X160" s="173"/>
      <c r="Y160" s="174" t="str">
        <f>IF(VLOOKUP(A155,入力シート!$A$8:$M$1000,7,0)="","",VLOOKUP(A155,入力シート!$A$8:$M$1000,7,0))</f>
        <v/>
      </c>
      <c r="Z160" s="174"/>
      <c r="AA160" s="174"/>
      <c r="AB160" s="174"/>
      <c r="AC160" s="174"/>
      <c r="AD160" s="174"/>
      <c r="AE160" s="174"/>
      <c r="AF160" s="174"/>
      <c r="AG160" s="174"/>
      <c r="AH160" s="174"/>
      <c r="AI160" s="174"/>
      <c r="AJ160" s="174"/>
      <c r="AK160" s="174"/>
      <c r="AL160" s="174"/>
      <c r="AM160" s="175"/>
    </row>
    <row r="161" spans="1:39" ht="12.9" customHeight="1" x14ac:dyDescent="0.2">
      <c r="B161" s="53"/>
      <c r="C161" s="54"/>
      <c r="D161" s="149"/>
      <c r="E161" s="150"/>
      <c r="F161" s="160"/>
      <c r="G161" s="167"/>
      <c r="H161" s="168"/>
      <c r="I161" s="168"/>
      <c r="J161" s="168"/>
      <c r="K161" s="168"/>
      <c r="L161" s="168"/>
      <c r="M161" s="157"/>
      <c r="N161" s="157"/>
      <c r="O161" s="157"/>
      <c r="P161" s="157"/>
      <c r="Q161" s="157"/>
      <c r="R161" s="157"/>
      <c r="S161" s="157"/>
      <c r="T161" s="157"/>
      <c r="U161" s="158"/>
      <c r="V161" s="201"/>
      <c r="W161" s="202"/>
      <c r="X161" s="169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1"/>
    </row>
    <row r="162" spans="1:39" ht="12.9" customHeight="1" x14ac:dyDescent="0.2">
      <c r="B162" s="53"/>
      <c r="C162" s="54"/>
      <c r="D162" s="149"/>
      <c r="E162" s="150"/>
      <c r="F162" s="74" t="str">
        <f>IF(VLOOKUP(A155,入力シート!$A$8:$M$1000,5,0)="","",VLOOKUP(A155,入力シート!$A$8:$M$1000,5,0))</f>
        <v/>
      </c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6"/>
      <c r="V162" s="203" t="s">
        <v>16</v>
      </c>
      <c r="W162" s="204"/>
      <c r="X162" s="190" t="str">
        <f>IF(Y160="","",IF(VLOOKUP(Y160,入力シート!$A$110:$H$1000,3,0)="","",VLOOKUP(Y160,入力シート!$A$110:$H$1000,3,0)))</f>
        <v/>
      </c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2"/>
    </row>
    <row r="163" spans="1:39" ht="12.9" customHeight="1" x14ac:dyDescent="0.2">
      <c r="B163" s="53"/>
      <c r="C163" s="54"/>
      <c r="D163" s="149"/>
      <c r="E163" s="150"/>
      <c r="F163" s="77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9"/>
      <c r="V163" s="201"/>
      <c r="W163" s="202"/>
      <c r="X163" s="103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5"/>
    </row>
    <row r="164" spans="1:39" ht="12.9" customHeight="1" x14ac:dyDescent="0.2">
      <c r="B164" s="53"/>
      <c r="C164" s="54"/>
      <c r="D164" s="149"/>
      <c r="E164" s="150"/>
      <c r="F164" s="77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9"/>
      <c r="V164" s="205" t="s">
        <v>14</v>
      </c>
      <c r="W164" s="206"/>
      <c r="X164" s="190" t="str">
        <f>IF(VLOOKUP(A155,入力シート!$A$8:$M$1000,9,0)="","",VLOOKUP(A155,入力シート!$A$8:$M$1000,9,0))</f>
        <v/>
      </c>
      <c r="Y164" s="211"/>
      <c r="Z164" s="209" t="s">
        <v>17</v>
      </c>
      <c r="AA164" s="206"/>
      <c r="AB164" s="218" t="str">
        <f>IF(VLOOKUP(A155,入力シート!$A$8:$M$1000,12,0)="","",VLOOKUP(A155,入力シート!$A$8:$M$1000,12,0))</f>
        <v/>
      </c>
      <c r="AC164" s="219"/>
      <c r="AD164" s="219"/>
      <c r="AE164" s="220"/>
      <c r="AF164" s="209" t="s">
        <v>18</v>
      </c>
      <c r="AG164" s="206"/>
      <c r="AH164" s="214" t="str">
        <f>IF(X164="","",IF(AB164="","",X164*AB164))</f>
        <v/>
      </c>
      <c r="AI164" s="215"/>
      <c r="AJ164" s="215"/>
      <c r="AK164" s="215"/>
      <c r="AL164" s="215"/>
      <c r="AM164" s="224"/>
    </row>
    <row r="165" spans="1:39" ht="12.9" customHeight="1" thickBot="1" x14ac:dyDescent="0.25">
      <c r="B165" s="53"/>
      <c r="C165" s="54"/>
      <c r="D165" s="151"/>
      <c r="E165" s="152"/>
      <c r="F165" s="80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2"/>
      <c r="V165" s="207"/>
      <c r="W165" s="208"/>
      <c r="X165" s="212"/>
      <c r="Y165" s="213"/>
      <c r="Z165" s="210"/>
      <c r="AA165" s="208"/>
      <c r="AB165" s="221"/>
      <c r="AC165" s="222"/>
      <c r="AD165" s="222"/>
      <c r="AE165" s="223"/>
      <c r="AF165" s="210"/>
      <c r="AG165" s="208"/>
      <c r="AH165" s="216"/>
      <c r="AI165" s="217"/>
      <c r="AJ165" s="217"/>
      <c r="AK165" s="217"/>
      <c r="AL165" s="217"/>
      <c r="AM165" s="225"/>
    </row>
    <row r="166" spans="1:39" ht="12.9" customHeight="1" thickTop="1" x14ac:dyDescent="0.2">
      <c r="B166" s="53"/>
      <c r="C166" s="54"/>
      <c r="D166" s="35" t="s">
        <v>10</v>
      </c>
      <c r="E166" s="36"/>
      <c r="F166" s="39" t="str">
        <f>IF(VLOOKUP(A155,入力シート!$A$8:$M$1000,6,0)="","",VLOOKUP(A155,入力シート!$A$8:$M$1000,6,0))</f>
        <v/>
      </c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1"/>
      <c r="V166" s="45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</row>
    <row r="167" spans="1:39" ht="12.9" customHeight="1" thickBot="1" x14ac:dyDescent="0.25">
      <c r="B167" s="55"/>
      <c r="C167" s="56"/>
      <c r="D167" s="37"/>
      <c r="E167" s="38"/>
      <c r="F167" s="42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4"/>
      <c r="V167" s="47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</row>
    <row r="168" spans="1:39" ht="14.1" customHeight="1" thickTop="1" x14ac:dyDescent="0.2">
      <c r="A168" s="1">
        <f>+A155+1</f>
        <v>11</v>
      </c>
      <c r="B168" s="51" t="s">
        <v>1082</v>
      </c>
      <c r="C168" s="52"/>
      <c r="D168" s="147" t="s">
        <v>5</v>
      </c>
      <c r="E168" s="148"/>
      <c r="F168" s="63" t="s">
        <v>8</v>
      </c>
      <c r="G168" s="64"/>
      <c r="H168" s="64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193" t="s">
        <v>13</v>
      </c>
      <c r="W168" s="194"/>
      <c r="X168" s="176"/>
      <c r="Y168" s="179" t="str">
        <f>IF(Y173="","",VLOOKUP(Y173,入力シート!$A$110:$H$10000,2,0))</f>
        <v/>
      </c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80"/>
    </row>
    <row r="169" spans="1:39" ht="12.6" customHeight="1" x14ac:dyDescent="0.2">
      <c r="B169" s="53"/>
      <c r="C169" s="54"/>
      <c r="D169" s="149"/>
      <c r="E169" s="150"/>
      <c r="F169" s="161" t="str">
        <f>IF(VLOOKUP(A168,入力シート!$A$8:$M$1000,2,0)="","",IF(VLOOKUP(A168,入力シート!$A$8:$M$1000,3,0)="","",VLOOKUP(A168,入力シート!$A$8:$M$1000,2,0)))</f>
        <v/>
      </c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2"/>
      <c r="U169" s="2"/>
      <c r="V169" s="195"/>
      <c r="W169" s="196"/>
      <c r="X169" s="177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72"/>
      <c r="AL169" s="172"/>
      <c r="AM169" s="181"/>
    </row>
    <row r="170" spans="1:39" ht="12.6" customHeight="1" x14ac:dyDescent="0.2">
      <c r="B170" s="53"/>
      <c r="C170" s="54"/>
      <c r="D170" s="149"/>
      <c r="E170" s="150"/>
      <c r="F170" s="163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2"/>
      <c r="U170" s="2"/>
      <c r="V170" s="195"/>
      <c r="W170" s="196"/>
      <c r="X170" s="177"/>
      <c r="Y170" s="172"/>
      <c r="Z170" s="172"/>
      <c r="AA170" s="172"/>
      <c r="AB170" s="172"/>
      <c r="AC170" s="172"/>
      <c r="AD170" s="172"/>
      <c r="AE170" s="172"/>
      <c r="AF170" s="172"/>
      <c r="AG170" s="172"/>
      <c r="AH170" s="172"/>
      <c r="AI170" s="172"/>
      <c r="AJ170" s="172"/>
      <c r="AK170" s="172"/>
      <c r="AL170" s="172"/>
      <c r="AM170" s="181"/>
    </row>
    <row r="171" spans="1:39" ht="12.9" customHeight="1" x14ac:dyDescent="0.2">
      <c r="B171" s="53"/>
      <c r="C171" s="54"/>
      <c r="D171" s="149"/>
      <c r="E171" s="150"/>
      <c r="F171" s="66" t="str">
        <f>IF(VLOOKUP(A168,入力シート!$A$8:$M$1000,2,0)="","",IF(VLOOKUP(A168,入力シート!$A$8:$M$1000,3,0)="",VLOOKUP(A168,入力シート!$A$8:$M$1000,2,0),VLOOKUP(A168,入力シート!$A$8:$M$1000,3,0)))</f>
        <v/>
      </c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70" t="s">
        <v>9</v>
      </c>
      <c r="U171" s="70"/>
      <c r="V171" s="195"/>
      <c r="W171" s="196"/>
      <c r="X171" s="177"/>
      <c r="Y171" s="172"/>
      <c r="Z171" s="172"/>
      <c r="AA171" s="172"/>
      <c r="AB171" s="172"/>
      <c r="AC171" s="172"/>
      <c r="AD171" s="172"/>
      <c r="AE171" s="172"/>
      <c r="AF171" s="172"/>
      <c r="AG171" s="172"/>
      <c r="AH171" s="172"/>
      <c r="AI171" s="172"/>
      <c r="AJ171" s="172"/>
      <c r="AK171" s="172"/>
      <c r="AL171" s="172"/>
      <c r="AM171" s="181"/>
    </row>
    <row r="172" spans="1:39" ht="12.9" customHeight="1" thickBot="1" x14ac:dyDescent="0.25">
      <c r="B172" s="53"/>
      <c r="C172" s="54"/>
      <c r="D172" s="151"/>
      <c r="E172" s="152"/>
      <c r="F172" s="68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71"/>
      <c r="U172" s="71"/>
      <c r="V172" s="197"/>
      <c r="W172" s="198"/>
      <c r="X172" s="178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3"/>
    </row>
    <row r="173" spans="1:39" ht="12.9" customHeight="1" x14ac:dyDescent="0.2">
      <c r="B173" s="53"/>
      <c r="C173" s="54"/>
      <c r="D173" s="153" t="s">
        <v>7</v>
      </c>
      <c r="E173" s="154"/>
      <c r="F173" s="159" t="s">
        <v>12</v>
      </c>
      <c r="G173" s="165" t="str">
        <f>IF(VLOOKUP(A168,入力シート!$A$8:$M$1000,4,0)="","",VLOOKUP(A168,入力シート!$A$8:$M$1000,4,0))</f>
        <v/>
      </c>
      <c r="H173" s="166"/>
      <c r="I173" s="166"/>
      <c r="J173" s="166"/>
      <c r="K173" s="166"/>
      <c r="L173" s="166"/>
      <c r="M173" s="155"/>
      <c r="N173" s="155"/>
      <c r="O173" s="155"/>
      <c r="P173" s="155"/>
      <c r="Q173" s="155"/>
      <c r="R173" s="155"/>
      <c r="S173" s="155"/>
      <c r="T173" s="155"/>
      <c r="U173" s="156"/>
      <c r="V173" s="199" t="s">
        <v>15</v>
      </c>
      <c r="W173" s="200"/>
      <c r="X173" s="173"/>
      <c r="Y173" s="174" t="str">
        <f>IF(VLOOKUP(A168,入力シート!$A$8:$M$1000,7,0)="","",VLOOKUP(A168,入力シート!$A$8:$M$1000,7,0))</f>
        <v/>
      </c>
      <c r="Z173" s="174"/>
      <c r="AA173" s="174"/>
      <c r="AB173" s="174"/>
      <c r="AC173" s="174"/>
      <c r="AD173" s="174"/>
      <c r="AE173" s="174"/>
      <c r="AF173" s="174"/>
      <c r="AG173" s="174"/>
      <c r="AH173" s="174"/>
      <c r="AI173" s="174"/>
      <c r="AJ173" s="174"/>
      <c r="AK173" s="174"/>
      <c r="AL173" s="174"/>
      <c r="AM173" s="175"/>
    </row>
    <row r="174" spans="1:39" ht="12.9" customHeight="1" x14ac:dyDescent="0.2">
      <c r="B174" s="53"/>
      <c r="C174" s="54"/>
      <c r="D174" s="149"/>
      <c r="E174" s="150"/>
      <c r="F174" s="160"/>
      <c r="G174" s="167"/>
      <c r="H174" s="168"/>
      <c r="I174" s="168"/>
      <c r="J174" s="168"/>
      <c r="K174" s="168"/>
      <c r="L174" s="168"/>
      <c r="M174" s="157"/>
      <c r="N174" s="157"/>
      <c r="O174" s="157"/>
      <c r="P174" s="157"/>
      <c r="Q174" s="157"/>
      <c r="R174" s="157"/>
      <c r="S174" s="157"/>
      <c r="T174" s="157"/>
      <c r="U174" s="158"/>
      <c r="V174" s="201"/>
      <c r="W174" s="202"/>
      <c r="X174" s="169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  <c r="AI174" s="170"/>
      <c r="AJ174" s="170"/>
      <c r="AK174" s="170"/>
      <c r="AL174" s="170"/>
      <c r="AM174" s="171"/>
    </row>
    <row r="175" spans="1:39" ht="12.9" customHeight="1" x14ac:dyDescent="0.2">
      <c r="B175" s="53"/>
      <c r="C175" s="54"/>
      <c r="D175" s="149"/>
      <c r="E175" s="150"/>
      <c r="F175" s="74" t="str">
        <f>IF(VLOOKUP(A168,入力シート!$A$8:$M$1000,5,0)="","",VLOOKUP(A168,入力シート!$A$8:$M$1000,5,0))</f>
        <v/>
      </c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6"/>
      <c r="V175" s="203" t="s">
        <v>16</v>
      </c>
      <c r="W175" s="204"/>
      <c r="X175" s="190" t="str">
        <f>IF(Y173="","",IF(VLOOKUP(Y173,入力シート!$A$110:$H$1000,3,0)="","",VLOOKUP(Y173,入力シート!$A$110:$H$1000,3,0)))</f>
        <v/>
      </c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2"/>
    </row>
    <row r="176" spans="1:39" ht="12.9" customHeight="1" x14ac:dyDescent="0.2">
      <c r="B176" s="53"/>
      <c r="C176" s="54"/>
      <c r="D176" s="149"/>
      <c r="E176" s="150"/>
      <c r="F176" s="77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9"/>
      <c r="V176" s="201"/>
      <c r="W176" s="202"/>
      <c r="X176" s="103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5"/>
    </row>
    <row r="177" spans="1:39" ht="12.9" customHeight="1" x14ac:dyDescent="0.2">
      <c r="B177" s="53"/>
      <c r="C177" s="54"/>
      <c r="D177" s="149"/>
      <c r="E177" s="150"/>
      <c r="F177" s="77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9"/>
      <c r="V177" s="205" t="s">
        <v>14</v>
      </c>
      <c r="W177" s="206"/>
      <c r="X177" s="190" t="str">
        <f>IF(VLOOKUP(A168,入力シート!$A$8:$M$1000,9,0)="","",VLOOKUP(A168,入力シート!$A$8:$M$1000,9,0))</f>
        <v/>
      </c>
      <c r="Y177" s="211"/>
      <c r="Z177" s="209" t="s">
        <v>17</v>
      </c>
      <c r="AA177" s="206"/>
      <c r="AB177" s="218" t="str">
        <f>IF(VLOOKUP(A168,入力シート!$A$8:$M$1000,12,0)="","",VLOOKUP(A168,入力シート!$A$8:$M$1000,12,0))</f>
        <v/>
      </c>
      <c r="AC177" s="219"/>
      <c r="AD177" s="219"/>
      <c r="AE177" s="220"/>
      <c r="AF177" s="209" t="s">
        <v>18</v>
      </c>
      <c r="AG177" s="206"/>
      <c r="AH177" s="214" t="str">
        <f>IF(X177="","",IF(AB177="","",X177*AB177))</f>
        <v/>
      </c>
      <c r="AI177" s="215"/>
      <c r="AJ177" s="215"/>
      <c r="AK177" s="215"/>
      <c r="AL177" s="215"/>
      <c r="AM177" s="224"/>
    </row>
    <row r="178" spans="1:39" ht="12.9" customHeight="1" thickBot="1" x14ac:dyDescent="0.25">
      <c r="B178" s="53"/>
      <c r="C178" s="54"/>
      <c r="D178" s="151"/>
      <c r="E178" s="152"/>
      <c r="F178" s="80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2"/>
      <c r="V178" s="207"/>
      <c r="W178" s="208"/>
      <c r="X178" s="212"/>
      <c r="Y178" s="213"/>
      <c r="Z178" s="210"/>
      <c r="AA178" s="208"/>
      <c r="AB178" s="221"/>
      <c r="AC178" s="222"/>
      <c r="AD178" s="222"/>
      <c r="AE178" s="223"/>
      <c r="AF178" s="210"/>
      <c r="AG178" s="208"/>
      <c r="AH178" s="216"/>
      <c r="AI178" s="217"/>
      <c r="AJ178" s="217"/>
      <c r="AK178" s="217"/>
      <c r="AL178" s="217"/>
      <c r="AM178" s="225"/>
    </row>
    <row r="179" spans="1:39" ht="12.9" customHeight="1" thickTop="1" x14ac:dyDescent="0.2">
      <c r="B179" s="53"/>
      <c r="C179" s="54"/>
      <c r="D179" s="35" t="s">
        <v>10</v>
      </c>
      <c r="E179" s="36"/>
      <c r="F179" s="39" t="str">
        <f>IF(VLOOKUP(A168,入力シート!$A$8:$M$1000,6,0)="","",VLOOKUP(A168,入力シート!$A$8:$M$1000,6,0))</f>
        <v/>
      </c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1"/>
      <c r="V179" s="45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</row>
    <row r="180" spans="1:39" ht="12.9" customHeight="1" thickBot="1" x14ac:dyDescent="0.25">
      <c r="B180" s="55"/>
      <c r="C180" s="56"/>
      <c r="D180" s="37"/>
      <c r="E180" s="38"/>
      <c r="F180" s="42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4"/>
      <c r="V180" s="47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</row>
    <row r="181" spans="1:39" ht="14.1" customHeight="1" thickTop="1" x14ac:dyDescent="0.2">
      <c r="A181" s="1">
        <f>+A168+1</f>
        <v>12</v>
      </c>
      <c r="B181" s="51" t="s">
        <v>1083</v>
      </c>
      <c r="C181" s="52"/>
      <c r="D181" s="147" t="s">
        <v>5</v>
      </c>
      <c r="E181" s="148"/>
      <c r="F181" s="63" t="s">
        <v>8</v>
      </c>
      <c r="G181" s="64"/>
      <c r="H181" s="64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193" t="s">
        <v>13</v>
      </c>
      <c r="W181" s="194"/>
      <c r="X181" s="176"/>
      <c r="Y181" s="179" t="str">
        <f>IF(Y186="","",VLOOKUP(Y186,入力シート!$A$110:$H$10000,2,0))</f>
        <v/>
      </c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80"/>
    </row>
    <row r="182" spans="1:39" ht="12.6" customHeight="1" x14ac:dyDescent="0.2">
      <c r="B182" s="53"/>
      <c r="C182" s="54"/>
      <c r="D182" s="149"/>
      <c r="E182" s="150"/>
      <c r="F182" s="161" t="str">
        <f>IF(VLOOKUP(A181,入力シート!$A$8:$M$1000,2,0)="","",IF(VLOOKUP(A181,入力シート!$A$8:$M$1000,3,0)="","",VLOOKUP(A181,入力シート!$A$8:$M$1000,2,0)))</f>
        <v/>
      </c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2"/>
      <c r="U182" s="2"/>
      <c r="V182" s="195"/>
      <c r="W182" s="196"/>
      <c r="X182" s="177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81"/>
    </row>
    <row r="183" spans="1:39" ht="12.6" customHeight="1" x14ac:dyDescent="0.2">
      <c r="B183" s="53"/>
      <c r="C183" s="54"/>
      <c r="D183" s="149"/>
      <c r="E183" s="150"/>
      <c r="F183" s="163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2"/>
      <c r="U183" s="2"/>
      <c r="V183" s="195"/>
      <c r="W183" s="196"/>
      <c r="X183" s="177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81"/>
    </row>
    <row r="184" spans="1:39" ht="12.9" customHeight="1" x14ac:dyDescent="0.2">
      <c r="B184" s="53"/>
      <c r="C184" s="54"/>
      <c r="D184" s="149"/>
      <c r="E184" s="150"/>
      <c r="F184" s="66" t="str">
        <f>IF(VLOOKUP(A181,入力シート!$A$8:$M$1000,2,0)="","",IF(VLOOKUP(A181,入力シート!$A$8:$M$1000,3,0)="",VLOOKUP(A181,入力シート!$A$8:$M$1000,2,0),VLOOKUP(A181,入力シート!$A$8:$M$1000,3,0)))</f>
        <v/>
      </c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70" t="s">
        <v>9</v>
      </c>
      <c r="U184" s="70"/>
      <c r="V184" s="195"/>
      <c r="W184" s="196"/>
      <c r="X184" s="177"/>
      <c r="Y184" s="172"/>
      <c r="Z184" s="172"/>
      <c r="AA184" s="172"/>
      <c r="AB184" s="172"/>
      <c r="AC184" s="172"/>
      <c r="AD184" s="172"/>
      <c r="AE184" s="172"/>
      <c r="AF184" s="172"/>
      <c r="AG184" s="172"/>
      <c r="AH184" s="172"/>
      <c r="AI184" s="172"/>
      <c r="AJ184" s="172"/>
      <c r="AK184" s="172"/>
      <c r="AL184" s="172"/>
      <c r="AM184" s="181"/>
    </row>
    <row r="185" spans="1:39" ht="12.9" customHeight="1" thickBot="1" x14ac:dyDescent="0.25">
      <c r="B185" s="53"/>
      <c r="C185" s="54"/>
      <c r="D185" s="151"/>
      <c r="E185" s="152"/>
      <c r="F185" s="68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71"/>
      <c r="U185" s="71"/>
      <c r="V185" s="197"/>
      <c r="W185" s="198"/>
      <c r="X185" s="178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3"/>
    </row>
    <row r="186" spans="1:39" ht="12.9" customHeight="1" x14ac:dyDescent="0.2">
      <c r="B186" s="53"/>
      <c r="C186" s="54"/>
      <c r="D186" s="153" t="s">
        <v>7</v>
      </c>
      <c r="E186" s="154"/>
      <c r="F186" s="159" t="s">
        <v>12</v>
      </c>
      <c r="G186" s="165" t="str">
        <f>IF(VLOOKUP(A181,入力シート!$A$8:$M$1000,4,0)="","",VLOOKUP(A181,入力シート!$A$8:$M$1000,4,0))</f>
        <v/>
      </c>
      <c r="H186" s="166"/>
      <c r="I186" s="166"/>
      <c r="J186" s="166"/>
      <c r="K186" s="166"/>
      <c r="L186" s="166"/>
      <c r="M186" s="155"/>
      <c r="N186" s="155"/>
      <c r="O186" s="155"/>
      <c r="P186" s="155"/>
      <c r="Q186" s="155"/>
      <c r="R186" s="155"/>
      <c r="S186" s="155"/>
      <c r="T186" s="155"/>
      <c r="U186" s="156"/>
      <c r="V186" s="199" t="s">
        <v>15</v>
      </c>
      <c r="W186" s="200"/>
      <c r="X186" s="173"/>
      <c r="Y186" s="174" t="str">
        <f>IF(VLOOKUP(A181,入力シート!$A$8:$M$1000,7,0)="","",VLOOKUP(A181,入力シート!$A$8:$M$1000,7,0))</f>
        <v/>
      </c>
      <c r="Z186" s="174"/>
      <c r="AA186" s="174"/>
      <c r="AB186" s="174"/>
      <c r="AC186" s="174"/>
      <c r="AD186" s="174"/>
      <c r="AE186" s="174"/>
      <c r="AF186" s="174"/>
      <c r="AG186" s="174"/>
      <c r="AH186" s="174"/>
      <c r="AI186" s="174"/>
      <c r="AJ186" s="174"/>
      <c r="AK186" s="174"/>
      <c r="AL186" s="174"/>
      <c r="AM186" s="175"/>
    </row>
    <row r="187" spans="1:39" ht="12.9" customHeight="1" x14ac:dyDescent="0.2">
      <c r="B187" s="53"/>
      <c r="C187" s="54"/>
      <c r="D187" s="149"/>
      <c r="E187" s="150"/>
      <c r="F187" s="160"/>
      <c r="G187" s="167"/>
      <c r="H187" s="168"/>
      <c r="I187" s="168"/>
      <c r="J187" s="168"/>
      <c r="K187" s="168"/>
      <c r="L187" s="168"/>
      <c r="M187" s="157"/>
      <c r="N187" s="157"/>
      <c r="O187" s="157"/>
      <c r="P187" s="157"/>
      <c r="Q187" s="157"/>
      <c r="R187" s="157"/>
      <c r="S187" s="157"/>
      <c r="T187" s="157"/>
      <c r="U187" s="158"/>
      <c r="V187" s="201"/>
      <c r="W187" s="202"/>
      <c r="X187" s="169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  <c r="AI187" s="170"/>
      <c r="AJ187" s="170"/>
      <c r="AK187" s="170"/>
      <c r="AL187" s="170"/>
      <c r="AM187" s="171"/>
    </row>
    <row r="188" spans="1:39" ht="12.9" customHeight="1" x14ac:dyDescent="0.2">
      <c r="B188" s="53"/>
      <c r="C188" s="54"/>
      <c r="D188" s="149"/>
      <c r="E188" s="150"/>
      <c r="F188" s="74" t="str">
        <f>IF(VLOOKUP(A181,入力シート!$A$8:$M$1000,5,0)="","",VLOOKUP(A181,入力シート!$A$8:$M$1000,5,0))</f>
        <v/>
      </c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6"/>
      <c r="V188" s="203" t="s">
        <v>16</v>
      </c>
      <c r="W188" s="204"/>
      <c r="X188" s="190" t="str">
        <f>IF(Y186="","",IF(VLOOKUP(Y186,入力シート!$A$110:$H$1000,3,0)="","",VLOOKUP(Y186,入力シート!$A$110:$H$1000,3,0)))</f>
        <v/>
      </c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2"/>
    </row>
    <row r="189" spans="1:39" ht="12.9" customHeight="1" x14ac:dyDescent="0.2">
      <c r="B189" s="53"/>
      <c r="C189" s="54"/>
      <c r="D189" s="149"/>
      <c r="E189" s="150"/>
      <c r="F189" s="77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9"/>
      <c r="V189" s="201"/>
      <c r="W189" s="202"/>
      <c r="X189" s="103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5"/>
    </row>
    <row r="190" spans="1:39" ht="12.9" customHeight="1" x14ac:dyDescent="0.2">
      <c r="B190" s="53"/>
      <c r="C190" s="54"/>
      <c r="D190" s="149"/>
      <c r="E190" s="150"/>
      <c r="F190" s="77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9"/>
      <c r="V190" s="205" t="s">
        <v>14</v>
      </c>
      <c r="W190" s="206"/>
      <c r="X190" s="190" t="str">
        <f>IF(VLOOKUP(A181,入力シート!$A$8:$M$1000,9,0)="","",VLOOKUP(A181,入力シート!$A$8:$M$1000,9,0))</f>
        <v/>
      </c>
      <c r="Y190" s="211"/>
      <c r="Z190" s="209" t="s">
        <v>17</v>
      </c>
      <c r="AA190" s="206"/>
      <c r="AB190" s="218" t="str">
        <f>IF(VLOOKUP(A181,入力シート!$A$8:$M$1000,12,0)="","",VLOOKUP(A181,入力シート!$A$8:$M$1000,12,0))</f>
        <v/>
      </c>
      <c r="AC190" s="219"/>
      <c r="AD190" s="219"/>
      <c r="AE190" s="220"/>
      <c r="AF190" s="209" t="s">
        <v>18</v>
      </c>
      <c r="AG190" s="206"/>
      <c r="AH190" s="214" t="str">
        <f>IF(X190="","",IF(AB190="","",X190*AB190))</f>
        <v/>
      </c>
      <c r="AI190" s="215"/>
      <c r="AJ190" s="215"/>
      <c r="AK190" s="215"/>
      <c r="AL190" s="215"/>
      <c r="AM190" s="224"/>
    </row>
    <row r="191" spans="1:39" ht="12.9" customHeight="1" thickBot="1" x14ac:dyDescent="0.25">
      <c r="B191" s="53"/>
      <c r="C191" s="54"/>
      <c r="D191" s="151"/>
      <c r="E191" s="152"/>
      <c r="F191" s="80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2"/>
      <c r="V191" s="207"/>
      <c r="W191" s="208"/>
      <c r="X191" s="212"/>
      <c r="Y191" s="213"/>
      <c r="Z191" s="210"/>
      <c r="AA191" s="208"/>
      <c r="AB191" s="221"/>
      <c r="AC191" s="222"/>
      <c r="AD191" s="222"/>
      <c r="AE191" s="223"/>
      <c r="AF191" s="210"/>
      <c r="AG191" s="208"/>
      <c r="AH191" s="216"/>
      <c r="AI191" s="217"/>
      <c r="AJ191" s="217"/>
      <c r="AK191" s="217"/>
      <c r="AL191" s="217"/>
      <c r="AM191" s="225"/>
    </row>
    <row r="192" spans="1:39" ht="12.9" customHeight="1" thickTop="1" x14ac:dyDescent="0.2">
      <c r="B192" s="53"/>
      <c r="C192" s="54"/>
      <c r="D192" s="35" t="s">
        <v>10</v>
      </c>
      <c r="E192" s="36"/>
      <c r="F192" s="39" t="str">
        <f>IF(VLOOKUP(A181,入力シート!$A$8:$M$1000,6,0)="","",VLOOKUP(A181,入力シート!$A$8:$M$1000,6,0))</f>
        <v/>
      </c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1"/>
      <c r="V192" s="45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</row>
    <row r="193" spans="1:41" ht="12.9" customHeight="1" thickBot="1" x14ac:dyDescent="0.25">
      <c r="B193" s="55"/>
      <c r="C193" s="56"/>
      <c r="D193" s="37"/>
      <c r="E193" s="38"/>
      <c r="F193" s="42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4"/>
      <c r="V193" s="47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/>
    </row>
    <row r="194" spans="1:41" ht="14.1" customHeight="1" thickTop="1" x14ac:dyDescent="0.2">
      <c r="B194" s="49" t="s">
        <v>24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AB194" s="17" t="s">
        <v>20</v>
      </c>
      <c r="AC194" s="18"/>
      <c r="AD194" s="18"/>
      <c r="AE194" s="19"/>
      <c r="AF194" s="11" t="s">
        <v>21</v>
      </c>
      <c r="AG194" s="12"/>
      <c r="AH194" s="12"/>
      <c r="AI194" s="12"/>
      <c r="AJ194" s="12"/>
      <c r="AK194" s="12"/>
      <c r="AL194" s="12"/>
      <c r="AM194" s="13"/>
    </row>
    <row r="195" spans="1:41" ht="14.1" customHeight="1" x14ac:dyDescent="0.2"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AB195" s="20"/>
      <c r="AC195" s="21"/>
      <c r="AD195" s="21"/>
      <c r="AE195" s="22"/>
      <c r="AF195" s="14"/>
      <c r="AG195" s="15"/>
      <c r="AH195" s="15"/>
      <c r="AI195" s="15"/>
      <c r="AJ195" s="15"/>
      <c r="AK195" s="15"/>
      <c r="AL195" s="15"/>
      <c r="AM195" s="16"/>
    </row>
    <row r="196" spans="1:41" ht="14.1" customHeight="1" x14ac:dyDescent="0.2">
      <c r="B196" s="17" t="s">
        <v>25</v>
      </c>
      <c r="C196" s="18"/>
      <c r="D196" s="18"/>
      <c r="E196" s="19"/>
      <c r="F196" s="11"/>
      <c r="G196" s="12"/>
      <c r="H196" s="12"/>
      <c r="I196" s="12"/>
      <c r="J196" s="12"/>
      <c r="K196" s="13"/>
      <c r="L196" s="17" t="s">
        <v>26</v>
      </c>
      <c r="M196" s="18"/>
      <c r="N196" s="18"/>
      <c r="O196" s="19"/>
      <c r="P196" s="11"/>
      <c r="Q196" s="12"/>
      <c r="R196" s="12"/>
      <c r="S196" s="12"/>
      <c r="T196" s="12"/>
      <c r="U196" s="13"/>
      <c r="W196" s="23" t="s">
        <v>23</v>
      </c>
      <c r="X196" s="25" t="str">
        <f>IF(SUM(X151,X164,X177,X190)=0,"",SUM(X151,X164,X177,X190))</f>
        <v/>
      </c>
      <c r="Y196" s="18"/>
      <c r="Z196" s="26"/>
      <c r="AA196" s="23" t="s">
        <v>18</v>
      </c>
      <c r="AB196" s="29" t="str">
        <f>IF(SUM(AH151,AH164,AH177,AH190)=0,"",SUM(AH151,AH164,AH177,AH190))</f>
        <v/>
      </c>
      <c r="AC196" s="30"/>
      <c r="AD196" s="30"/>
      <c r="AE196" s="30"/>
      <c r="AF196" s="30"/>
      <c r="AG196" s="30"/>
      <c r="AH196" s="31"/>
      <c r="AI196" s="23" t="s">
        <v>22</v>
      </c>
      <c r="AJ196" s="11"/>
      <c r="AK196" s="12"/>
      <c r="AL196" s="12"/>
      <c r="AM196" s="13"/>
    </row>
    <row r="197" spans="1:41" ht="14.1" customHeight="1" x14ac:dyDescent="0.2">
      <c r="B197" s="20"/>
      <c r="C197" s="21"/>
      <c r="D197" s="21"/>
      <c r="E197" s="22"/>
      <c r="F197" s="14"/>
      <c r="G197" s="15"/>
      <c r="H197" s="15"/>
      <c r="I197" s="15"/>
      <c r="J197" s="15"/>
      <c r="K197" s="16"/>
      <c r="L197" s="20"/>
      <c r="M197" s="21"/>
      <c r="N197" s="21"/>
      <c r="O197" s="22"/>
      <c r="P197" s="14"/>
      <c r="Q197" s="15"/>
      <c r="R197" s="15"/>
      <c r="S197" s="15"/>
      <c r="T197" s="15"/>
      <c r="U197" s="16"/>
      <c r="W197" s="24"/>
      <c r="X197" s="27"/>
      <c r="Y197" s="21"/>
      <c r="Z197" s="28"/>
      <c r="AA197" s="24"/>
      <c r="AB197" s="32"/>
      <c r="AC197" s="33"/>
      <c r="AD197" s="33"/>
      <c r="AE197" s="33"/>
      <c r="AF197" s="33"/>
      <c r="AG197" s="33"/>
      <c r="AH197" s="34"/>
      <c r="AI197" s="24"/>
      <c r="AJ197" s="14"/>
      <c r="AK197" s="15"/>
      <c r="AL197" s="15"/>
      <c r="AM197" s="16"/>
    </row>
    <row r="199" spans="1:41" ht="23.1" customHeight="1" x14ac:dyDescent="0.2">
      <c r="A199" s="127" t="s">
        <v>1089</v>
      </c>
      <c r="B199" s="9" t="s">
        <v>27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5"/>
      <c r="X199" s="5"/>
      <c r="Y199" s="6"/>
      <c r="Z199" s="226" t="s">
        <v>3</v>
      </c>
      <c r="AA199" s="227"/>
      <c r="AB199" s="227"/>
      <c r="AC199" s="227"/>
      <c r="AD199" s="227"/>
      <c r="AE199" s="228"/>
      <c r="AF199" s="186" t="s">
        <v>4</v>
      </c>
      <c r="AG199" s="187"/>
      <c r="AH199" s="191" t="str">
        <f>IF(F202="","",A201)</f>
        <v/>
      </c>
      <c r="AI199" s="191"/>
      <c r="AJ199" s="184" t="s">
        <v>2</v>
      </c>
      <c r="AK199" s="191" t="str">
        <f>IF(F202="","",AK133)</f>
        <v/>
      </c>
      <c r="AL199" s="191"/>
      <c r="AM199" s="84" t="s">
        <v>1</v>
      </c>
    </row>
    <row r="200" spans="1:41" ht="14.1" customHeight="1" thickBot="1" x14ac:dyDescent="0.25">
      <c r="B200" s="10" t="s">
        <v>0</v>
      </c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7"/>
      <c r="X200" s="7"/>
      <c r="Y200" s="8"/>
      <c r="Z200" s="229"/>
      <c r="AA200" s="230"/>
      <c r="AB200" s="230"/>
      <c r="AC200" s="230"/>
      <c r="AD200" s="230"/>
      <c r="AE200" s="231"/>
      <c r="AF200" s="188"/>
      <c r="AG200" s="189"/>
      <c r="AH200" s="232"/>
      <c r="AI200" s="232"/>
      <c r="AJ200" s="185"/>
      <c r="AK200" s="232"/>
      <c r="AL200" s="232"/>
      <c r="AM200" s="85"/>
    </row>
    <row r="201" spans="1:41" ht="14.1" customHeight="1" thickTop="1" x14ac:dyDescent="0.2">
      <c r="A201" s="1">
        <f>+A135+1</f>
        <v>4</v>
      </c>
      <c r="B201" s="86" t="s">
        <v>6</v>
      </c>
      <c r="C201" s="87"/>
      <c r="D201" s="57" t="s">
        <v>5</v>
      </c>
      <c r="E201" s="58"/>
      <c r="F201" s="63" t="s">
        <v>8</v>
      </c>
      <c r="G201" s="64"/>
      <c r="H201" s="64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3"/>
      <c r="V201" s="94" t="s">
        <v>11</v>
      </c>
      <c r="W201" s="95"/>
      <c r="X201" s="96"/>
      <c r="Y201" s="134" t="str">
        <f>IF(F202="","",IF(入力シート!$F$5="","",入力シート!$F$5))</f>
        <v/>
      </c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6"/>
      <c r="AO201" s="1" t="str">
        <f>IF(F202="","",AO135+1)</f>
        <v/>
      </c>
    </row>
    <row r="202" spans="1:41" ht="14.1" customHeight="1" x14ac:dyDescent="0.2">
      <c r="B202" s="88"/>
      <c r="C202" s="89"/>
      <c r="D202" s="59"/>
      <c r="E202" s="60"/>
      <c r="F202" s="66" t="str">
        <f>IF(F211="","",IF(入力シート!$B$5="","",IF(入力シート!$C$5="",入力シート!$B$5,CONCATENATE(入力シート!$B$5,$A$1,入力シート!$C$5))))</f>
        <v/>
      </c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70" t="s">
        <v>9</v>
      </c>
      <c r="U202" s="106"/>
      <c r="V202" s="97"/>
      <c r="W202" s="98"/>
      <c r="X202" s="99"/>
      <c r="Y202" s="137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9"/>
    </row>
    <row r="203" spans="1:41" ht="14.1" customHeight="1" x14ac:dyDescent="0.2">
      <c r="B203" s="88"/>
      <c r="C203" s="89"/>
      <c r="D203" s="61"/>
      <c r="E203" s="62"/>
      <c r="F203" s="68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71"/>
      <c r="U203" s="107"/>
      <c r="V203" s="100"/>
      <c r="W203" s="101"/>
      <c r="X203" s="102"/>
      <c r="Y203" s="140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2"/>
    </row>
    <row r="204" spans="1:41" ht="14.1" customHeight="1" x14ac:dyDescent="0.2">
      <c r="B204" s="88"/>
      <c r="C204" s="89"/>
      <c r="D204" s="72" t="s">
        <v>7</v>
      </c>
      <c r="E204" s="73"/>
      <c r="F204" s="146" t="s">
        <v>12</v>
      </c>
      <c r="G204" s="143" t="str">
        <f>IF(F202="","",IF(入力シート!$D$5="","",入力シート!$D$5))</f>
        <v/>
      </c>
      <c r="H204" s="144"/>
      <c r="I204" s="144"/>
      <c r="J204" s="144"/>
      <c r="K204" s="144"/>
      <c r="L204" s="145"/>
      <c r="M204" s="110" t="s">
        <v>8</v>
      </c>
      <c r="N204" s="111"/>
      <c r="O204" s="111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3"/>
    </row>
    <row r="205" spans="1:41" ht="14.1" customHeight="1" x14ac:dyDescent="0.2">
      <c r="B205" s="88"/>
      <c r="C205" s="89"/>
      <c r="D205" s="59"/>
      <c r="E205" s="60"/>
      <c r="F205" s="128" t="str">
        <f>IF(F202="","",IF(入力シート!$E$5="","",入力シート!$E$5))</f>
        <v/>
      </c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30"/>
    </row>
    <row r="206" spans="1:41" ht="14.1" customHeight="1" thickBot="1" x14ac:dyDescent="0.25">
      <c r="B206" s="90"/>
      <c r="C206" s="91"/>
      <c r="D206" s="108"/>
      <c r="E206" s="109"/>
      <c r="F206" s="131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3"/>
    </row>
    <row r="207" spans="1:41" ht="6" customHeight="1" thickTop="1" thickBot="1" x14ac:dyDescent="0.25"/>
    <row r="208" spans="1:41" ht="14.1" customHeight="1" thickTop="1" x14ac:dyDescent="0.2">
      <c r="A208" s="1">
        <f>+A142+4</f>
        <v>13</v>
      </c>
      <c r="B208" s="83" t="s">
        <v>19</v>
      </c>
      <c r="C208" s="52"/>
      <c r="D208" s="147" t="s">
        <v>5</v>
      </c>
      <c r="E208" s="148"/>
      <c r="F208" s="63" t="s">
        <v>8</v>
      </c>
      <c r="G208" s="64"/>
      <c r="H208" s="64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193" t="s">
        <v>13</v>
      </c>
      <c r="W208" s="194"/>
      <c r="X208" s="176"/>
      <c r="Y208" s="179" t="str">
        <f>IF(Y213="","",VLOOKUP(Y213,入力シート!$A$110:$H$10000,2,0))</f>
        <v/>
      </c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80"/>
    </row>
    <row r="209" spans="1:39" ht="12.6" customHeight="1" x14ac:dyDescent="0.2">
      <c r="B209" s="53"/>
      <c r="C209" s="54"/>
      <c r="D209" s="149"/>
      <c r="E209" s="150"/>
      <c r="F209" s="161" t="str">
        <f>IF(VLOOKUP(A208,入力シート!$A$8:$M$1000,2,0)="","",IF(VLOOKUP(A208,入力シート!$A$8:$M$1000,3,0)="","",VLOOKUP(A208,入力シート!$A$8:$M$1000,2,0)))</f>
        <v/>
      </c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2"/>
      <c r="U209" s="2"/>
      <c r="V209" s="195"/>
      <c r="W209" s="196"/>
      <c r="X209" s="177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81"/>
    </row>
    <row r="210" spans="1:39" ht="12.6" customHeight="1" x14ac:dyDescent="0.2">
      <c r="B210" s="53"/>
      <c r="C210" s="54"/>
      <c r="D210" s="149"/>
      <c r="E210" s="150"/>
      <c r="F210" s="163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2"/>
      <c r="U210" s="2"/>
      <c r="V210" s="195"/>
      <c r="W210" s="196"/>
      <c r="X210" s="177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81"/>
    </row>
    <row r="211" spans="1:39" ht="12.9" customHeight="1" x14ac:dyDescent="0.2">
      <c r="B211" s="53"/>
      <c r="C211" s="54"/>
      <c r="D211" s="149"/>
      <c r="E211" s="150"/>
      <c r="F211" s="66" t="str">
        <f>IF(VLOOKUP(A208,入力シート!$A$8:$M$1000,2,0)="","",IF(VLOOKUP(A208,入力シート!$A$8:$M$1000,3,0)="",VLOOKUP(A208,入力シート!$A$8:$M$1000,2,0),VLOOKUP(A208,入力シート!$A$8:$M$1000,3,0)))</f>
        <v/>
      </c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70" t="s">
        <v>9</v>
      </c>
      <c r="U211" s="70"/>
      <c r="V211" s="195"/>
      <c r="W211" s="196"/>
      <c r="X211" s="177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81"/>
    </row>
    <row r="212" spans="1:39" ht="12.9" customHeight="1" thickBot="1" x14ac:dyDescent="0.25">
      <c r="B212" s="53"/>
      <c r="C212" s="54"/>
      <c r="D212" s="151"/>
      <c r="E212" s="152"/>
      <c r="F212" s="68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71"/>
      <c r="U212" s="71"/>
      <c r="V212" s="197"/>
      <c r="W212" s="198"/>
      <c r="X212" s="178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3"/>
    </row>
    <row r="213" spans="1:39" ht="12.9" customHeight="1" x14ac:dyDescent="0.2">
      <c r="B213" s="53"/>
      <c r="C213" s="54"/>
      <c r="D213" s="153" t="s">
        <v>7</v>
      </c>
      <c r="E213" s="154"/>
      <c r="F213" s="159" t="s">
        <v>12</v>
      </c>
      <c r="G213" s="165" t="str">
        <f>IF(VLOOKUP(A208,入力シート!$A$8:$M$1000,4,0)="","",VLOOKUP(A208,入力シート!$A$8:$M$1000,4,0))</f>
        <v/>
      </c>
      <c r="H213" s="166"/>
      <c r="I213" s="166"/>
      <c r="J213" s="166"/>
      <c r="K213" s="166"/>
      <c r="L213" s="166"/>
      <c r="M213" s="155"/>
      <c r="N213" s="155"/>
      <c r="O213" s="155"/>
      <c r="P213" s="155"/>
      <c r="Q213" s="155"/>
      <c r="R213" s="155"/>
      <c r="S213" s="155"/>
      <c r="T213" s="155"/>
      <c r="U213" s="156"/>
      <c r="V213" s="199" t="s">
        <v>15</v>
      </c>
      <c r="W213" s="200"/>
      <c r="X213" s="173"/>
      <c r="Y213" s="174" t="str">
        <f>IF(VLOOKUP(A208,入力シート!$A$8:$M$1000,7,0)="","",VLOOKUP(A208,入力シート!$A$8:$M$1000,7,0))</f>
        <v/>
      </c>
      <c r="Z213" s="174"/>
      <c r="AA213" s="174"/>
      <c r="AB213" s="174"/>
      <c r="AC213" s="174"/>
      <c r="AD213" s="174"/>
      <c r="AE213" s="174"/>
      <c r="AF213" s="174"/>
      <c r="AG213" s="174"/>
      <c r="AH213" s="174"/>
      <c r="AI213" s="174"/>
      <c r="AJ213" s="174"/>
      <c r="AK213" s="174"/>
      <c r="AL213" s="174"/>
      <c r="AM213" s="175"/>
    </row>
    <row r="214" spans="1:39" ht="12.9" customHeight="1" x14ac:dyDescent="0.2">
      <c r="B214" s="53"/>
      <c r="C214" s="54"/>
      <c r="D214" s="149"/>
      <c r="E214" s="150"/>
      <c r="F214" s="160"/>
      <c r="G214" s="167"/>
      <c r="H214" s="168"/>
      <c r="I214" s="168"/>
      <c r="J214" s="168"/>
      <c r="K214" s="168"/>
      <c r="L214" s="168"/>
      <c r="M214" s="157"/>
      <c r="N214" s="157"/>
      <c r="O214" s="157"/>
      <c r="P214" s="157"/>
      <c r="Q214" s="157"/>
      <c r="R214" s="157"/>
      <c r="S214" s="157"/>
      <c r="T214" s="157"/>
      <c r="U214" s="158"/>
      <c r="V214" s="201"/>
      <c r="W214" s="202"/>
      <c r="X214" s="169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K214" s="170"/>
      <c r="AL214" s="170"/>
      <c r="AM214" s="171"/>
    </row>
    <row r="215" spans="1:39" ht="12.9" customHeight="1" x14ac:dyDescent="0.2">
      <c r="B215" s="53"/>
      <c r="C215" s="54"/>
      <c r="D215" s="149"/>
      <c r="E215" s="150"/>
      <c r="F215" s="74" t="str">
        <f>IF(VLOOKUP(A208,入力シート!$A$8:$M$1000,5,0)="","",VLOOKUP(A208,入力シート!$A$8:$M$1000,5,0))</f>
        <v/>
      </c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6"/>
      <c r="V215" s="203" t="s">
        <v>16</v>
      </c>
      <c r="W215" s="204"/>
      <c r="X215" s="190" t="str">
        <f>IF(Y213="","",IF(VLOOKUP(Y213,入力シート!$A$110:$H$1000,3,0)="","",VLOOKUP(Y213,入力シート!$A$110:$H$1000,3,0)))</f>
        <v/>
      </c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2"/>
    </row>
    <row r="216" spans="1:39" ht="12.9" customHeight="1" x14ac:dyDescent="0.2">
      <c r="B216" s="53"/>
      <c r="C216" s="54"/>
      <c r="D216" s="149"/>
      <c r="E216" s="150"/>
      <c r="F216" s="77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9"/>
      <c r="V216" s="201"/>
      <c r="W216" s="202"/>
      <c r="X216" s="103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5"/>
    </row>
    <row r="217" spans="1:39" ht="12.9" customHeight="1" x14ac:dyDescent="0.2">
      <c r="B217" s="53"/>
      <c r="C217" s="54"/>
      <c r="D217" s="149"/>
      <c r="E217" s="150"/>
      <c r="F217" s="77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9"/>
      <c r="V217" s="205" t="s">
        <v>14</v>
      </c>
      <c r="W217" s="206"/>
      <c r="X217" s="190" t="str">
        <f>IF(VLOOKUP(A208,入力シート!$A$8:$M$1000,9,0)="","",VLOOKUP(A208,入力シート!$A$8:$M$1000,9,0))</f>
        <v/>
      </c>
      <c r="Y217" s="211"/>
      <c r="Z217" s="209" t="s">
        <v>17</v>
      </c>
      <c r="AA217" s="206"/>
      <c r="AB217" s="218" t="str">
        <f>IF(VLOOKUP(A208,入力シート!$A$8:$M$1000,12,0)="","",VLOOKUP(A208,入力シート!$A$8:$M$1000,12,0))</f>
        <v/>
      </c>
      <c r="AC217" s="219"/>
      <c r="AD217" s="219"/>
      <c r="AE217" s="220"/>
      <c r="AF217" s="209" t="s">
        <v>18</v>
      </c>
      <c r="AG217" s="206"/>
      <c r="AH217" s="214" t="str">
        <f>IF(X217="","",IF(AB217="","",X217*AB217))</f>
        <v/>
      </c>
      <c r="AI217" s="215"/>
      <c r="AJ217" s="215"/>
      <c r="AK217" s="215"/>
      <c r="AL217" s="215"/>
      <c r="AM217" s="224"/>
    </row>
    <row r="218" spans="1:39" ht="12.9" customHeight="1" thickBot="1" x14ac:dyDescent="0.25">
      <c r="B218" s="53"/>
      <c r="C218" s="54"/>
      <c r="D218" s="151"/>
      <c r="E218" s="152"/>
      <c r="F218" s="80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2"/>
      <c r="V218" s="207"/>
      <c r="W218" s="208"/>
      <c r="X218" s="212"/>
      <c r="Y218" s="213"/>
      <c r="Z218" s="210"/>
      <c r="AA218" s="208"/>
      <c r="AB218" s="221"/>
      <c r="AC218" s="222"/>
      <c r="AD218" s="222"/>
      <c r="AE218" s="223"/>
      <c r="AF218" s="210"/>
      <c r="AG218" s="208"/>
      <c r="AH218" s="216"/>
      <c r="AI218" s="217"/>
      <c r="AJ218" s="217"/>
      <c r="AK218" s="217"/>
      <c r="AL218" s="217"/>
      <c r="AM218" s="225"/>
    </row>
    <row r="219" spans="1:39" ht="12.9" customHeight="1" thickTop="1" x14ac:dyDescent="0.2">
      <c r="B219" s="53"/>
      <c r="C219" s="54"/>
      <c r="D219" s="35" t="s">
        <v>10</v>
      </c>
      <c r="E219" s="36"/>
      <c r="F219" s="39" t="str">
        <f>IF(VLOOKUP(A208,入力シート!$A$8:$M$1000,6,0)="","",VLOOKUP(A208,入力シート!$A$8:$M$1000,6,0))</f>
        <v/>
      </c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1"/>
      <c r="V219" s="45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</row>
    <row r="220" spans="1:39" ht="12.9" customHeight="1" thickBot="1" x14ac:dyDescent="0.25">
      <c r="B220" s="55"/>
      <c r="C220" s="56"/>
      <c r="D220" s="37"/>
      <c r="E220" s="38"/>
      <c r="F220" s="42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4"/>
      <c r="V220" s="47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</row>
    <row r="221" spans="1:39" ht="14.1" customHeight="1" thickTop="1" x14ac:dyDescent="0.2">
      <c r="A221" s="1">
        <f>+A208+1</f>
        <v>14</v>
      </c>
      <c r="B221" s="51" t="s">
        <v>1081</v>
      </c>
      <c r="C221" s="52"/>
      <c r="D221" s="147" t="s">
        <v>5</v>
      </c>
      <c r="E221" s="148"/>
      <c r="F221" s="63" t="s">
        <v>8</v>
      </c>
      <c r="G221" s="64"/>
      <c r="H221" s="64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193" t="s">
        <v>13</v>
      </c>
      <c r="W221" s="194"/>
      <c r="X221" s="176"/>
      <c r="Y221" s="179" t="str">
        <f>IF(Y226="","",VLOOKUP(Y226,入力シート!$A$110:$H$10000,2,0))</f>
        <v/>
      </c>
      <c r="Z221" s="179"/>
      <c r="AA221" s="179"/>
      <c r="AB221" s="179"/>
      <c r="AC221" s="179"/>
      <c r="AD221" s="179"/>
      <c r="AE221" s="179"/>
      <c r="AF221" s="179"/>
      <c r="AG221" s="179"/>
      <c r="AH221" s="179"/>
      <c r="AI221" s="179"/>
      <c r="AJ221" s="179"/>
      <c r="AK221" s="179"/>
      <c r="AL221" s="179"/>
      <c r="AM221" s="180"/>
    </row>
    <row r="222" spans="1:39" ht="12.6" customHeight="1" x14ac:dyDescent="0.2">
      <c r="B222" s="53"/>
      <c r="C222" s="54"/>
      <c r="D222" s="149"/>
      <c r="E222" s="150"/>
      <c r="F222" s="161" t="str">
        <f>IF(VLOOKUP(A221,入力シート!$A$8:$M$1000,2,0)="","",IF(VLOOKUP(A221,入力シート!$A$8:$M$1000,3,0)="","",VLOOKUP(A221,入力シート!$A$8:$M$1000,2,0)))</f>
        <v/>
      </c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2"/>
      <c r="U222" s="2"/>
      <c r="V222" s="195"/>
      <c r="W222" s="196"/>
      <c r="X222" s="177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81"/>
    </row>
    <row r="223" spans="1:39" ht="12.6" customHeight="1" x14ac:dyDescent="0.2">
      <c r="B223" s="53"/>
      <c r="C223" s="54"/>
      <c r="D223" s="149"/>
      <c r="E223" s="150"/>
      <c r="F223" s="163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2"/>
      <c r="U223" s="2"/>
      <c r="V223" s="195"/>
      <c r="W223" s="196"/>
      <c r="X223" s="177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81"/>
    </row>
    <row r="224" spans="1:39" ht="12.9" customHeight="1" x14ac:dyDescent="0.2">
      <c r="B224" s="53"/>
      <c r="C224" s="54"/>
      <c r="D224" s="149"/>
      <c r="E224" s="150"/>
      <c r="F224" s="66" t="str">
        <f>IF(VLOOKUP(A221,入力シート!$A$8:$M$1000,2,0)="","",IF(VLOOKUP(A221,入力シート!$A$8:$M$1000,3,0)="",VLOOKUP(A221,入力シート!$A$8:$M$1000,2,0),VLOOKUP(A221,入力シート!$A$8:$M$1000,3,0)))</f>
        <v/>
      </c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70" t="s">
        <v>9</v>
      </c>
      <c r="U224" s="70"/>
      <c r="V224" s="195"/>
      <c r="W224" s="196"/>
      <c r="X224" s="177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81"/>
    </row>
    <row r="225" spans="1:39" ht="12.9" customHeight="1" thickBot="1" x14ac:dyDescent="0.25">
      <c r="B225" s="53"/>
      <c r="C225" s="54"/>
      <c r="D225" s="151"/>
      <c r="E225" s="152"/>
      <c r="F225" s="68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71"/>
      <c r="U225" s="71"/>
      <c r="V225" s="197"/>
      <c r="W225" s="198"/>
      <c r="X225" s="178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3"/>
    </row>
    <row r="226" spans="1:39" ht="12.9" customHeight="1" x14ac:dyDescent="0.2">
      <c r="B226" s="53"/>
      <c r="C226" s="54"/>
      <c r="D226" s="153" t="s">
        <v>7</v>
      </c>
      <c r="E226" s="154"/>
      <c r="F226" s="159" t="s">
        <v>12</v>
      </c>
      <c r="G226" s="165" t="str">
        <f>IF(VLOOKUP(A221,入力シート!$A$8:$M$1000,4,0)="","",VLOOKUP(A221,入力シート!$A$8:$M$1000,4,0))</f>
        <v/>
      </c>
      <c r="H226" s="166"/>
      <c r="I226" s="166"/>
      <c r="J226" s="166"/>
      <c r="K226" s="166"/>
      <c r="L226" s="166"/>
      <c r="M226" s="155"/>
      <c r="N226" s="155"/>
      <c r="O226" s="155"/>
      <c r="P226" s="155"/>
      <c r="Q226" s="155"/>
      <c r="R226" s="155"/>
      <c r="S226" s="155"/>
      <c r="T226" s="155"/>
      <c r="U226" s="156"/>
      <c r="V226" s="199" t="s">
        <v>15</v>
      </c>
      <c r="W226" s="200"/>
      <c r="X226" s="173"/>
      <c r="Y226" s="174" t="str">
        <f>IF(VLOOKUP(A221,入力シート!$A$8:$M$1000,7,0)="","",VLOOKUP(A221,入力シート!$A$8:$M$1000,7,0))</f>
        <v/>
      </c>
      <c r="Z226" s="174"/>
      <c r="AA226" s="174"/>
      <c r="AB226" s="174"/>
      <c r="AC226" s="174"/>
      <c r="AD226" s="174"/>
      <c r="AE226" s="174"/>
      <c r="AF226" s="174"/>
      <c r="AG226" s="174"/>
      <c r="AH226" s="174"/>
      <c r="AI226" s="174"/>
      <c r="AJ226" s="174"/>
      <c r="AK226" s="174"/>
      <c r="AL226" s="174"/>
      <c r="AM226" s="175"/>
    </row>
    <row r="227" spans="1:39" ht="12.9" customHeight="1" x14ac:dyDescent="0.2">
      <c r="B227" s="53"/>
      <c r="C227" s="54"/>
      <c r="D227" s="149"/>
      <c r="E227" s="150"/>
      <c r="F227" s="160"/>
      <c r="G227" s="167"/>
      <c r="H227" s="168"/>
      <c r="I227" s="168"/>
      <c r="J227" s="168"/>
      <c r="K227" s="168"/>
      <c r="L227" s="168"/>
      <c r="M227" s="157"/>
      <c r="N227" s="157"/>
      <c r="O227" s="157"/>
      <c r="P227" s="157"/>
      <c r="Q227" s="157"/>
      <c r="R227" s="157"/>
      <c r="S227" s="157"/>
      <c r="T227" s="157"/>
      <c r="U227" s="158"/>
      <c r="V227" s="201"/>
      <c r="W227" s="202"/>
      <c r="X227" s="169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K227" s="170"/>
      <c r="AL227" s="170"/>
      <c r="AM227" s="171"/>
    </row>
    <row r="228" spans="1:39" ht="12.9" customHeight="1" x14ac:dyDescent="0.2">
      <c r="B228" s="53"/>
      <c r="C228" s="54"/>
      <c r="D228" s="149"/>
      <c r="E228" s="150"/>
      <c r="F228" s="74" t="str">
        <f>IF(VLOOKUP(A221,入力シート!$A$8:$M$1000,5,0)="","",VLOOKUP(A221,入力シート!$A$8:$M$1000,5,0))</f>
        <v/>
      </c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6"/>
      <c r="V228" s="203" t="s">
        <v>16</v>
      </c>
      <c r="W228" s="204"/>
      <c r="X228" s="190" t="str">
        <f>IF(Y226="","",IF(VLOOKUP(Y226,入力シート!$A$110:$H$1000,3,0)="","",VLOOKUP(Y226,入力シート!$A$110:$H$1000,3,0)))</f>
        <v/>
      </c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2"/>
    </row>
    <row r="229" spans="1:39" ht="12.9" customHeight="1" x14ac:dyDescent="0.2">
      <c r="B229" s="53"/>
      <c r="C229" s="54"/>
      <c r="D229" s="149"/>
      <c r="E229" s="150"/>
      <c r="F229" s="77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9"/>
      <c r="V229" s="201"/>
      <c r="W229" s="202"/>
      <c r="X229" s="103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5"/>
    </row>
    <row r="230" spans="1:39" ht="12.9" customHeight="1" x14ac:dyDescent="0.2">
      <c r="B230" s="53"/>
      <c r="C230" s="54"/>
      <c r="D230" s="149"/>
      <c r="E230" s="150"/>
      <c r="F230" s="77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9"/>
      <c r="V230" s="205" t="s">
        <v>14</v>
      </c>
      <c r="W230" s="206"/>
      <c r="X230" s="190" t="str">
        <f>IF(VLOOKUP(A221,入力シート!$A$8:$M$1000,9,0)="","",VLOOKUP(A221,入力シート!$A$8:$M$1000,9,0))</f>
        <v/>
      </c>
      <c r="Y230" s="211"/>
      <c r="Z230" s="209" t="s">
        <v>17</v>
      </c>
      <c r="AA230" s="206"/>
      <c r="AB230" s="218" t="str">
        <f>IF(VLOOKUP(A221,入力シート!$A$8:$M$1000,12,0)="","",VLOOKUP(A221,入力シート!$A$8:$M$1000,12,0))</f>
        <v/>
      </c>
      <c r="AC230" s="219"/>
      <c r="AD230" s="219"/>
      <c r="AE230" s="220"/>
      <c r="AF230" s="209" t="s">
        <v>18</v>
      </c>
      <c r="AG230" s="206"/>
      <c r="AH230" s="214" t="str">
        <f>IF(X230="","",IF(AB230="","",X230*AB230))</f>
        <v/>
      </c>
      <c r="AI230" s="215"/>
      <c r="AJ230" s="215"/>
      <c r="AK230" s="215"/>
      <c r="AL230" s="215"/>
      <c r="AM230" s="224"/>
    </row>
    <row r="231" spans="1:39" ht="12.9" customHeight="1" thickBot="1" x14ac:dyDescent="0.25">
      <c r="B231" s="53"/>
      <c r="C231" s="54"/>
      <c r="D231" s="151"/>
      <c r="E231" s="152"/>
      <c r="F231" s="80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2"/>
      <c r="V231" s="207"/>
      <c r="W231" s="208"/>
      <c r="X231" s="212"/>
      <c r="Y231" s="213"/>
      <c r="Z231" s="210"/>
      <c r="AA231" s="208"/>
      <c r="AB231" s="221"/>
      <c r="AC231" s="222"/>
      <c r="AD231" s="222"/>
      <c r="AE231" s="223"/>
      <c r="AF231" s="210"/>
      <c r="AG231" s="208"/>
      <c r="AH231" s="216"/>
      <c r="AI231" s="217"/>
      <c r="AJ231" s="217"/>
      <c r="AK231" s="217"/>
      <c r="AL231" s="217"/>
      <c r="AM231" s="225"/>
    </row>
    <row r="232" spans="1:39" ht="12.9" customHeight="1" thickTop="1" x14ac:dyDescent="0.2">
      <c r="B232" s="53"/>
      <c r="C232" s="54"/>
      <c r="D232" s="35" t="s">
        <v>10</v>
      </c>
      <c r="E232" s="36"/>
      <c r="F232" s="39" t="str">
        <f>IF(VLOOKUP(A221,入力シート!$A$8:$M$1000,6,0)="","",VLOOKUP(A221,入力シート!$A$8:$M$1000,6,0))</f>
        <v/>
      </c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1"/>
      <c r="V232" s="45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</row>
    <row r="233" spans="1:39" ht="12.9" customHeight="1" thickBot="1" x14ac:dyDescent="0.25">
      <c r="B233" s="55"/>
      <c r="C233" s="56"/>
      <c r="D233" s="37"/>
      <c r="E233" s="38"/>
      <c r="F233" s="42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4"/>
      <c r="V233" s="47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</row>
    <row r="234" spans="1:39" ht="14.1" customHeight="1" thickTop="1" x14ac:dyDescent="0.2">
      <c r="A234" s="1">
        <f>+A221+1</f>
        <v>15</v>
      </c>
      <c r="B234" s="51" t="s">
        <v>1082</v>
      </c>
      <c r="C234" s="52"/>
      <c r="D234" s="147" t="s">
        <v>5</v>
      </c>
      <c r="E234" s="148"/>
      <c r="F234" s="63" t="s">
        <v>8</v>
      </c>
      <c r="G234" s="64"/>
      <c r="H234" s="64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193" t="s">
        <v>13</v>
      </c>
      <c r="W234" s="194"/>
      <c r="X234" s="176"/>
      <c r="Y234" s="179" t="str">
        <f>IF(Y239="","",VLOOKUP(Y239,入力シート!$A$110:$H$10000,2,0))</f>
        <v/>
      </c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9"/>
      <c r="AK234" s="179"/>
      <c r="AL234" s="179"/>
      <c r="AM234" s="180"/>
    </row>
    <row r="235" spans="1:39" ht="12.6" customHeight="1" x14ac:dyDescent="0.2">
      <c r="B235" s="53"/>
      <c r="C235" s="54"/>
      <c r="D235" s="149"/>
      <c r="E235" s="150"/>
      <c r="F235" s="161" t="str">
        <f>IF(VLOOKUP(A234,入力シート!$A$8:$M$1000,2,0)="","",IF(VLOOKUP(A234,入力シート!$A$8:$M$1000,3,0)="","",VLOOKUP(A234,入力シート!$A$8:$M$1000,2,0)))</f>
        <v/>
      </c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2"/>
      <c r="U235" s="2"/>
      <c r="V235" s="195"/>
      <c r="W235" s="196"/>
      <c r="X235" s="177"/>
      <c r="Y235" s="172"/>
      <c r="Z235" s="172"/>
      <c r="AA235" s="172"/>
      <c r="AB235" s="172"/>
      <c r="AC235" s="172"/>
      <c r="AD235" s="172"/>
      <c r="AE235" s="172"/>
      <c r="AF235" s="172"/>
      <c r="AG235" s="172"/>
      <c r="AH235" s="172"/>
      <c r="AI235" s="172"/>
      <c r="AJ235" s="172"/>
      <c r="AK235" s="172"/>
      <c r="AL235" s="172"/>
      <c r="AM235" s="181"/>
    </row>
    <row r="236" spans="1:39" ht="12.6" customHeight="1" x14ac:dyDescent="0.2">
      <c r="B236" s="53"/>
      <c r="C236" s="54"/>
      <c r="D236" s="149"/>
      <c r="E236" s="150"/>
      <c r="F236" s="163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2"/>
      <c r="U236" s="2"/>
      <c r="V236" s="195"/>
      <c r="W236" s="196"/>
      <c r="X236" s="177"/>
      <c r="Y236" s="172"/>
      <c r="Z236" s="172"/>
      <c r="AA236" s="172"/>
      <c r="AB236" s="172"/>
      <c r="AC236" s="172"/>
      <c r="AD236" s="172"/>
      <c r="AE236" s="172"/>
      <c r="AF236" s="172"/>
      <c r="AG236" s="172"/>
      <c r="AH236" s="172"/>
      <c r="AI236" s="172"/>
      <c r="AJ236" s="172"/>
      <c r="AK236" s="172"/>
      <c r="AL236" s="172"/>
      <c r="AM236" s="181"/>
    </row>
    <row r="237" spans="1:39" ht="12.9" customHeight="1" x14ac:dyDescent="0.2">
      <c r="B237" s="53"/>
      <c r="C237" s="54"/>
      <c r="D237" s="149"/>
      <c r="E237" s="150"/>
      <c r="F237" s="66" t="str">
        <f>IF(VLOOKUP(A234,入力シート!$A$8:$M$1000,2,0)="","",IF(VLOOKUP(A234,入力シート!$A$8:$M$1000,3,0)="",VLOOKUP(A234,入力シート!$A$8:$M$1000,2,0),VLOOKUP(A234,入力シート!$A$8:$M$1000,3,0)))</f>
        <v/>
      </c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70" t="s">
        <v>9</v>
      </c>
      <c r="U237" s="70"/>
      <c r="V237" s="195"/>
      <c r="W237" s="196"/>
      <c r="X237" s="177"/>
      <c r="Y237" s="172"/>
      <c r="Z237" s="172"/>
      <c r="AA237" s="172"/>
      <c r="AB237" s="172"/>
      <c r="AC237" s="172"/>
      <c r="AD237" s="172"/>
      <c r="AE237" s="172"/>
      <c r="AF237" s="172"/>
      <c r="AG237" s="172"/>
      <c r="AH237" s="172"/>
      <c r="AI237" s="172"/>
      <c r="AJ237" s="172"/>
      <c r="AK237" s="172"/>
      <c r="AL237" s="172"/>
      <c r="AM237" s="181"/>
    </row>
    <row r="238" spans="1:39" ht="12.9" customHeight="1" thickBot="1" x14ac:dyDescent="0.25">
      <c r="B238" s="53"/>
      <c r="C238" s="54"/>
      <c r="D238" s="151"/>
      <c r="E238" s="152"/>
      <c r="F238" s="68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71"/>
      <c r="U238" s="71"/>
      <c r="V238" s="197"/>
      <c r="W238" s="198"/>
      <c r="X238" s="178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3"/>
    </row>
    <row r="239" spans="1:39" ht="12.9" customHeight="1" x14ac:dyDescent="0.2">
      <c r="B239" s="53"/>
      <c r="C239" s="54"/>
      <c r="D239" s="153" t="s">
        <v>7</v>
      </c>
      <c r="E239" s="154"/>
      <c r="F239" s="159" t="s">
        <v>12</v>
      </c>
      <c r="G239" s="165" t="str">
        <f>IF(VLOOKUP(A234,入力シート!$A$8:$M$1000,4,0)="","",VLOOKUP(A234,入力シート!$A$8:$M$1000,4,0))</f>
        <v/>
      </c>
      <c r="H239" s="166"/>
      <c r="I239" s="166"/>
      <c r="J239" s="166"/>
      <c r="K239" s="166"/>
      <c r="L239" s="166"/>
      <c r="M239" s="155"/>
      <c r="N239" s="155"/>
      <c r="O239" s="155"/>
      <c r="P239" s="155"/>
      <c r="Q239" s="155"/>
      <c r="R239" s="155"/>
      <c r="S239" s="155"/>
      <c r="T239" s="155"/>
      <c r="U239" s="156"/>
      <c r="V239" s="199" t="s">
        <v>15</v>
      </c>
      <c r="W239" s="200"/>
      <c r="X239" s="173"/>
      <c r="Y239" s="174" t="str">
        <f>IF(VLOOKUP(A234,入力シート!$A$8:$M$1000,7,0)="","",VLOOKUP(A234,入力シート!$A$8:$M$1000,7,0))</f>
        <v/>
      </c>
      <c r="Z239" s="174"/>
      <c r="AA239" s="174"/>
      <c r="AB239" s="174"/>
      <c r="AC239" s="174"/>
      <c r="AD239" s="174"/>
      <c r="AE239" s="174"/>
      <c r="AF239" s="174"/>
      <c r="AG239" s="174"/>
      <c r="AH239" s="174"/>
      <c r="AI239" s="174"/>
      <c r="AJ239" s="174"/>
      <c r="AK239" s="174"/>
      <c r="AL239" s="174"/>
      <c r="AM239" s="175"/>
    </row>
    <row r="240" spans="1:39" ht="12.9" customHeight="1" x14ac:dyDescent="0.2">
      <c r="B240" s="53"/>
      <c r="C240" s="54"/>
      <c r="D240" s="149"/>
      <c r="E240" s="150"/>
      <c r="F240" s="160"/>
      <c r="G240" s="167"/>
      <c r="H240" s="168"/>
      <c r="I240" s="168"/>
      <c r="J240" s="168"/>
      <c r="K240" s="168"/>
      <c r="L240" s="168"/>
      <c r="M240" s="157"/>
      <c r="N240" s="157"/>
      <c r="O240" s="157"/>
      <c r="P240" s="157"/>
      <c r="Q240" s="157"/>
      <c r="R240" s="157"/>
      <c r="S240" s="157"/>
      <c r="T240" s="157"/>
      <c r="U240" s="158"/>
      <c r="V240" s="201"/>
      <c r="W240" s="202"/>
      <c r="X240" s="169"/>
      <c r="Y240" s="170"/>
      <c r="Z240" s="170"/>
      <c r="AA240" s="170"/>
      <c r="AB240" s="170"/>
      <c r="AC240" s="170"/>
      <c r="AD240" s="170"/>
      <c r="AE240" s="170"/>
      <c r="AF240" s="170"/>
      <c r="AG240" s="170"/>
      <c r="AH240" s="170"/>
      <c r="AI240" s="170"/>
      <c r="AJ240" s="170"/>
      <c r="AK240" s="170"/>
      <c r="AL240" s="170"/>
      <c r="AM240" s="171"/>
    </row>
    <row r="241" spans="1:39" ht="12.9" customHeight="1" x14ac:dyDescent="0.2">
      <c r="B241" s="53"/>
      <c r="C241" s="54"/>
      <c r="D241" s="149"/>
      <c r="E241" s="150"/>
      <c r="F241" s="74" t="str">
        <f>IF(VLOOKUP(A234,入力シート!$A$8:$M$1000,5,0)="","",VLOOKUP(A234,入力シート!$A$8:$M$1000,5,0))</f>
        <v/>
      </c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6"/>
      <c r="V241" s="203" t="s">
        <v>16</v>
      </c>
      <c r="W241" s="204"/>
      <c r="X241" s="190" t="str">
        <f>IF(Y239="","",IF(VLOOKUP(Y239,入力シート!$A$110:$H$1000,3,0)="","",VLOOKUP(Y239,入力シート!$A$110:$H$1000,3,0)))</f>
        <v/>
      </c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2"/>
    </row>
    <row r="242" spans="1:39" ht="12.9" customHeight="1" x14ac:dyDescent="0.2">
      <c r="B242" s="53"/>
      <c r="C242" s="54"/>
      <c r="D242" s="149"/>
      <c r="E242" s="150"/>
      <c r="F242" s="77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9"/>
      <c r="V242" s="201"/>
      <c r="W242" s="202"/>
      <c r="X242" s="103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5"/>
    </row>
    <row r="243" spans="1:39" ht="12.9" customHeight="1" x14ac:dyDescent="0.2">
      <c r="B243" s="53"/>
      <c r="C243" s="54"/>
      <c r="D243" s="149"/>
      <c r="E243" s="150"/>
      <c r="F243" s="77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9"/>
      <c r="V243" s="205" t="s">
        <v>14</v>
      </c>
      <c r="W243" s="206"/>
      <c r="X243" s="190" t="str">
        <f>IF(VLOOKUP(A234,入力シート!$A$8:$M$1000,9,0)="","",VLOOKUP(A234,入力シート!$A$8:$M$1000,9,0))</f>
        <v/>
      </c>
      <c r="Y243" s="211"/>
      <c r="Z243" s="209" t="s">
        <v>17</v>
      </c>
      <c r="AA243" s="206"/>
      <c r="AB243" s="218" t="str">
        <f>IF(VLOOKUP(A234,入力シート!$A$8:$M$1000,12,0)="","",VLOOKUP(A234,入力シート!$A$8:$M$1000,12,0))</f>
        <v/>
      </c>
      <c r="AC243" s="219"/>
      <c r="AD243" s="219"/>
      <c r="AE243" s="220"/>
      <c r="AF243" s="209" t="s">
        <v>18</v>
      </c>
      <c r="AG243" s="206"/>
      <c r="AH243" s="214" t="str">
        <f>IF(X243="","",IF(AB243="","",X243*AB243))</f>
        <v/>
      </c>
      <c r="AI243" s="215"/>
      <c r="AJ243" s="215"/>
      <c r="AK243" s="215"/>
      <c r="AL243" s="215"/>
      <c r="AM243" s="224"/>
    </row>
    <row r="244" spans="1:39" ht="12.9" customHeight="1" thickBot="1" x14ac:dyDescent="0.25">
      <c r="B244" s="53"/>
      <c r="C244" s="54"/>
      <c r="D244" s="151"/>
      <c r="E244" s="152"/>
      <c r="F244" s="80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2"/>
      <c r="V244" s="207"/>
      <c r="W244" s="208"/>
      <c r="X244" s="212"/>
      <c r="Y244" s="213"/>
      <c r="Z244" s="210"/>
      <c r="AA244" s="208"/>
      <c r="AB244" s="221"/>
      <c r="AC244" s="222"/>
      <c r="AD244" s="222"/>
      <c r="AE244" s="223"/>
      <c r="AF244" s="210"/>
      <c r="AG244" s="208"/>
      <c r="AH244" s="216"/>
      <c r="AI244" s="217"/>
      <c r="AJ244" s="217"/>
      <c r="AK244" s="217"/>
      <c r="AL244" s="217"/>
      <c r="AM244" s="225"/>
    </row>
    <row r="245" spans="1:39" ht="12.9" customHeight="1" thickTop="1" x14ac:dyDescent="0.2">
      <c r="B245" s="53"/>
      <c r="C245" s="54"/>
      <c r="D245" s="35" t="s">
        <v>10</v>
      </c>
      <c r="E245" s="36"/>
      <c r="F245" s="39" t="str">
        <f>IF(VLOOKUP(A234,入力シート!$A$8:$M$1000,6,0)="","",VLOOKUP(A234,入力シート!$A$8:$M$1000,6,0))</f>
        <v/>
      </c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1"/>
      <c r="V245" s="45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</row>
    <row r="246" spans="1:39" ht="12.9" customHeight="1" thickBot="1" x14ac:dyDescent="0.25">
      <c r="B246" s="55"/>
      <c r="C246" s="56"/>
      <c r="D246" s="37"/>
      <c r="E246" s="38"/>
      <c r="F246" s="42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4"/>
      <c r="V246" s="47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</row>
    <row r="247" spans="1:39" ht="14.1" customHeight="1" thickTop="1" x14ac:dyDescent="0.2">
      <c r="A247" s="1">
        <f>+A234+1</f>
        <v>16</v>
      </c>
      <c r="B247" s="51" t="s">
        <v>1083</v>
      </c>
      <c r="C247" s="52"/>
      <c r="D247" s="147" t="s">
        <v>5</v>
      </c>
      <c r="E247" s="148"/>
      <c r="F247" s="63" t="s">
        <v>8</v>
      </c>
      <c r="G247" s="64"/>
      <c r="H247" s="64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193" t="s">
        <v>13</v>
      </c>
      <c r="W247" s="194"/>
      <c r="X247" s="176"/>
      <c r="Y247" s="179" t="str">
        <f>IF(Y252="","",VLOOKUP(Y252,入力シート!$A$110:$H$10000,2,0))</f>
        <v/>
      </c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80"/>
    </row>
    <row r="248" spans="1:39" ht="12.6" customHeight="1" x14ac:dyDescent="0.2">
      <c r="B248" s="53"/>
      <c r="C248" s="54"/>
      <c r="D248" s="149"/>
      <c r="E248" s="150"/>
      <c r="F248" s="161" t="str">
        <f>IF(VLOOKUP(A247,入力シート!$A$8:$M$1000,2,0)="","",IF(VLOOKUP(A247,入力シート!$A$8:$M$1000,3,0)="","",VLOOKUP(A247,入力シート!$A$8:$M$1000,2,0)))</f>
        <v/>
      </c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2"/>
      <c r="U248" s="2"/>
      <c r="V248" s="195"/>
      <c r="W248" s="196"/>
      <c r="X248" s="177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81"/>
    </row>
    <row r="249" spans="1:39" ht="12.6" customHeight="1" x14ac:dyDescent="0.2">
      <c r="B249" s="53"/>
      <c r="C249" s="54"/>
      <c r="D249" s="149"/>
      <c r="E249" s="150"/>
      <c r="F249" s="163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2"/>
      <c r="U249" s="2"/>
      <c r="V249" s="195"/>
      <c r="W249" s="196"/>
      <c r="X249" s="177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81"/>
    </row>
    <row r="250" spans="1:39" ht="12.9" customHeight="1" x14ac:dyDescent="0.2">
      <c r="B250" s="53"/>
      <c r="C250" s="54"/>
      <c r="D250" s="149"/>
      <c r="E250" s="150"/>
      <c r="F250" s="66" t="str">
        <f>IF(VLOOKUP(A247,入力シート!$A$8:$M$1000,2,0)="","",IF(VLOOKUP(A247,入力シート!$A$8:$M$1000,3,0)="",VLOOKUP(A247,入力シート!$A$8:$M$1000,2,0),VLOOKUP(A247,入力シート!$A$8:$M$1000,3,0)))</f>
        <v/>
      </c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70" t="s">
        <v>9</v>
      </c>
      <c r="U250" s="70"/>
      <c r="V250" s="195"/>
      <c r="W250" s="196"/>
      <c r="X250" s="177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81"/>
    </row>
    <row r="251" spans="1:39" ht="12.9" customHeight="1" thickBot="1" x14ac:dyDescent="0.25">
      <c r="B251" s="53"/>
      <c r="C251" s="54"/>
      <c r="D251" s="151"/>
      <c r="E251" s="152"/>
      <c r="F251" s="68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71"/>
      <c r="U251" s="71"/>
      <c r="V251" s="197"/>
      <c r="W251" s="198"/>
      <c r="X251" s="178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3"/>
    </row>
    <row r="252" spans="1:39" ht="12.9" customHeight="1" x14ac:dyDescent="0.2">
      <c r="B252" s="53"/>
      <c r="C252" s="54"/>
      <c r="D252" s="153" t="s">
        <v>7</v>
      </c>
      <c r="E252" s="154"/>
      <c r="F252" s="159" t="s">
        <v>12</v>
      </c>
      <c r="G252" s="165" t="str">
        <f>IF(VLOOKUP(A247,入力シート!$A$8:$M$1000,4,0)="","",VLOOKUP(A247,入力シート!$A$8:$M$1000,4,0))</f>
        <v/>
      </c>
      <c r="H252" s="166"/>
      <c r="I252" s="166"/>
      <c r="J252" s="166"/>
      <c r="K252" s="166"/>
      <c r="L252" s="166"/>
      <c r="M252" s="155"/>
      <c r="N252" s="155"/>
      <c r="O252" s="155"/>
      <c r="P252" s="155"/>
      <c r="Q252" s="155"/>
      <c r="R252" s="155"/>
      <c r="S252" s="155"/>
      <c r="T252" s="155"/>
      <c r="U252" s="156"/>
      <c r="V252" s="199" t="s">
        <v>15</v>
      </c>
      <c r="W252" s="200"/>
      <c r="X252" s="173"/>
      <c r="Y252" s="174" t="str">
        <f>IF(VLOOKUP(A247,入力シート!$A$8:$M$1000,7,0)="","",VLOOKUP(A247,入力シート!$A$8:$M$1000,7,0))</f>
        <v/>
      </c>
      <c r="Z252" s="174"/>
      <c r="AA252" s="174"/>
      <c r="AB252" s="174"/>
      <c r="AC252" s="174"/>
      <c r="AD252" s="174"/>
      <c r="AE252" s="174"/>
      <c r="AF252" s="174"/>
      <c r="AG252" s="174"/>
      <c r="AH252" s="174"/>
      <c r="AI252" s="174"/>
      <c r="AJ252" s="174"/>
      <c r="AK252" s="174"/>
      <c r="AL252" s="174"/>
      <c r="AM252" s="175"/>
    </row>
    <row r="253" spans="1:39" ht="12.9" customHeight="1" x14ac:dyDescent="0.2">
      <c r="B253" s="53"/>
      <c r="C253" s="54"/>
      <c r="D253" s="149"/>
      <c r="E253" s="150"/>
      <c r="F253" s="160"/>
      <c r="G253" s="167"/>
      <c r="H253" s="168"/>
      <c r="I253" s="168"/>
      <c r="J253" s="168"/>
      <c r="K253" s="168"/>
      <c r="L253" s="168"/>
      <c r="M253" s="157"/>
      <c r="N253" s="157"/>
      <c r="O253" s="157"/>
      <c r="P253" s="157"/>
      <c r="Q253" s="157"/>
      <c r="R253" s="157"/>
      <c r="S253" s="157"/>
      <c r="T253" s="157"/>
      <c r="U253" s="158"/>
      <c r="V253" s="201"/>
      <c r="W253" s="202"/>
      <c r="X253" s="169"/>
      <c r="Y253" s="170"/>
      <c r="Z253" s="170"/>
      <c r="AA253" s="170"/>
      <c r="AB253" s="170"/>
      <c r="AC253" s="170"/>
      <c r="AD253" s="170"/>
      <c r="AE253" s="170"/>
      <c r="AF253" s="170"/>
      <c r="AG253" s="170"/>
      <c r="AH253" s="170"/>
      <c r="AI253" s="170"/>
      <c r="AJ253" s="170"/>
      <c r="AK253" s="170"/>
      <c r="AL253" s="170"/>
      <c r="AM253" s="171"/>
    </row>
    <row r="254" spans="1:39" ht="12.9" customHeight="1" x14ac:dyDescent="0.2">
      <c r="B254" s="53"/>
      <c r="C254" s="54"/>
      <c r="D254" s="149"/>
      <c r="E254" s="150"/>
      <c r="F254" s="74" t="str">
        <f>IF(VLOOKUP(A247,入力シート!$A$8:$M$1000,5,0)="","",VLOOKUP(A247,入力シート!$A$8:$M$1000,5,0))</f>
        <v/>
      </c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6"/>
      <c r="V254" s="203" t="s">
        <v>16</v>
      </c>
      <c r="W254" s="204"/>
      <c r="X254" s="190" t="str">
        <f>IF(Y252="","",IF(VLOOKUP(Y252,入力シート!$A$110:$H$1000,3,0)="","",VLOOKUP(Y252,入力シート!$A$110:$H$1000,3,0)))</f>
        <v/>
      </c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2"/>
    </row>
    <row r="255" spans="1:39" ht="12.9" customHeight="1" x14ac:dyDescent="0.2">
      <c r="B255" s="53"/>
      <c r="C255" s="54"/>
      <c r="D255" s="149"/>
      <c r="E255" s="150"/>
      <c r="F255" s="77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9"/>
      <c r="V255" s="201"/>
      <c r="W255" s="202"/>
      <c r="X255" s="103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5"/>
    </row>
    <row r="256" spans="1:39" ht="12.9" customHeight="1" x14ac:dyDescent="0.2">
      <c r="B256" s="53"/>
      <c r="C256" s="54"/>
      <c r="D256" s="149"/>
      <c r="E256" s="150"/>
      <c r="F256" s="77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9"/>
      <c r="V256" s="205" t="s">
        <v>14</v>
      </c>
      <c r="W256" s="206"/>
      <c r="X256" s="190" t="str">
        <f>IF(VLOOKUP(A247,入力シート!$A$8:$M$1000,9,0)="","",VLOOKUP(A247,入力シート!$A$8:$M$1000,9,0))</f>
        <v/>
      </c>
      <c r="Y256" s="211"/>
      <c r="Z256" s="209" t="s">
        <v>17</v>
      </c>
      <c r="AA256" s="206"/>
      <c r="AB256" s="218" t="str">
        <f>IF(VLOOKUP(A247,入力シート!$A$8:$M$1000,12,0)="","",VLOOKUP(A247,入力シート!$A$8:$M$1000,12,0))</f>
        <v/>
      </c>
      <c r="AC256" s="219"/>
      <c r="AD256" s="219"/>
      <c r="AE256" s="220"/>
      <c r="AF256" s="209" t="s">
        <v>18</v>
      </c>
      <c r="AG256" s="206"/>
      <c r="AH256" s="214" t="str">
        <f>IF(X256="","",IF(AB256="","",X256*AB256))</f>
        <v/>
      </c>
      <c r="AI256" s="215"/>
      <c r="AJ256" s="215"/>
      <c r="AK256" s="215"/>
      <c r="AL256" s="215"/>
      <c r="AM256" s="224"/>
    </row>
    <row r="257" spans="1:41" ht="12.9" customHeight="1" thickBot="1" x14ac:dyDescent="0.25">
      <c r="B257" s="53"/>
      <c r="C257" s="54"/>
      <c r="D257" s="151"/>
      <c r="E257" s="152"/>
      <c r="F257" s="80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2"/>
      <c r="V257" s="207"/>
      <c r="W257" s="208"/>
      <c r="X257" s="212"/>
      <c r="Y257" s="213"/>
      <c r="Z257" s="210"/>
      <c r="AA257" s="208"/>
      <c r="AB257" s="221"/>
      <c r="AC257" s="222"/>
      <c r="AD257" s="222"/>
      <c r="AE257" s="223"/>
      <c r="AF257" s="210"/>
      <c r="AG257" s="208"/>
      <c r="AH257" s="216"/>
      <c r="AI257" s="217"/>
      <c r="AJ257" s="217"/>
      <c r="AK257" s="217"/>
      <c r="AL257" s="217"/>
      <c r="AM257" s="225"/>
    </row>
    <row r="258" spans="1:41" ht="12.9" customHeight="1" thickTop="1" x14ac:dyDescent="0.2">
      <c r="B258" s="53"/>
      <c r="C258" s="54"/>
      <c r="D258" s="35" t="s">
        <v>10</v>
      </c>
      <c r="E258" s="36"/>
      <c r="F258" s="39" t="str">
        <f>IF(VLOOKUP(A247,入力シート!$A$8:$M$1000,6,0)="","",VLOOKUP(A247,入力シート!$A$8:$M$1000,6,0))</f>
        <v/>
      </c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1"/>
      <c r="V258" s="45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</row>
    <row r="259" spans="1:41" ht="12.9" customHeight="1" thickBot="1" x14ac:dyDescent="0.25">
      <c r="B259" s="55"/>
      <c r="C259" s="56"/>
      <c r="D259" s="37"/>
      <c r="E259" s="38"/>
      <c r="F259" s="42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4"/>
      <c r="V259" s="47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</row>
    <row r="260" spans="1:41" ht="14.1" customHeight="1" thickTop="1" x14ac:dyDescent="0.2">
      <c r="B260" s="49" t="s">
        <v>24</v>
      </c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AB260" s="17" t="s">
        <v>20</v>
      </c>
      <c r="AC260" s="18"/>
      <c r="AD260" s="18"/>
      <c r="AE260" s="19"/>
      <c r="AF260" s="11" t="s">
        <v>21</v>
      </c>
      <c r="AG260" s="12"/>
      <c r="AH260" s="12"/>
      <c r="AI260" s="12"/>
      <c r="AJ260" s="12"/>
      <c r="AK260" s="12"/>
      <c r="AL260" s="12"/>
      <c r="AM260" s="13"/>
    </row>
    <row r="261" spans="1:41" ht="14.1" customHeight="1" x14ac:dyDescent="0.2"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AB261" s="20"/>
      <c r="AC261" s="21"/>
      <c r="AD261" s="21"/>
      <c r="AE261" s="22"/>
      <c r="AF261" s="14"/>
      <c r="AG261" s="15"/>
      <c r="AH261" s="15"/>
      <c r="AI261" s="15"/>
      <c r="AJ261" s="15"/>
      <c r="AK261" s="15"/>
      <c r="AL261" s="15"/>
      <c r="AM261" s="16"/>
    </row>
    <row r="262" spans="1:41" ht="14.1" customHeight="1" x14ac:dyDescent="0.2">
      <c r="B262" s="17" t="s">
        <v>25</v>
      </c>
      <c r="C262" s="18"/>
      <c r="D262" s="18"/>
      <c r="E262" s="19"/>
      <c r="F262" s="11"/>
      <c r="G262" s="12"/>
      <c r="H262" s="12"/>
      <c r="I262" s="12"/>
      <c r="J262" s="12"/>
      <c r="K262" s="13"/>
      <c r="L262" s="17" t="s">
        <v>26</v>
      </c>
      <c r="M262" s="18"/>
      <c r="N262" s="18"/>
      <c r="O262" s="19"/>
      <c r="P262" s="11"/>
      <c r="Q262" s="12"/>
      <c r="R262" s="12"/>
      <c r="S262" s="12"/>
      <c r="T262" s="12"/>
      <c r="U262" s="13"/>
      <c r="W262" s="23" t="s">
        <v>23</v>
      </c>
      <c r="X262" s="25" t="str">
        <f>IF(SUM(X217,X230,X243,X256)=0,"",SUM(X217,X230,X243,X256))</f>
        <v/>
      </c>
      <c r="Y262" s="18"/>
      <c r="Z262" s="26"/>
      <c r="AA262" s="23" t="s">
        <v>18</v>
      </c>
      <c r="AB262" s="29" t="str">
        <f>IF(SUM(AH217,AH230,AH243,AH256)=0,"",SUM(AH217,AH230,AH243,AH256))</f>
        <v/>
      </c>
      <c r="AC262" s="30"/>
      <c r="AD262" s="30"/>
      <c r="AE262" s="30"/>
      <c r="AF262" s="30"/>
      <c r="AG262" s="30"/>
      <c r="AH262" s="31"/>
      <c r="AI262" s="23" t="s">
        <v>22</v>
      </c>
      <c r="AJ262" s="11"/>
      <c r="AK262" s="12"/>
      <c r="AL262" s="12"/>
      <c r="AM262" s="13"/>
    </row>
    <row r="263" spans="1:41" ht="14.1" customHeight="1" x14ac:dyDescent="0.2">
      <c r="B263" s="20"/>
      <c r="C263" s="21"/>
      <c r="D263" s="21"/>
      <c r="E263" s="22"/>
      <c r="F263" s="14"/>
      <c r="G263" s="15"/>
      <c r="H263" s="15"/>
      <c r="I263" s="15"/>
      <c r="J263" s="15"/>
      <c r="K263" s="16"/>
      <c r="L263" s="20"/>
      <c r="M263" s="21"/>
      <c r="N263" s="21"/>
      <c r="O263" s="22"/>
      <c r="P263" s="14"/>
      <c r="Q263" s="15"/>
      <c r="R263" s="15"/>
      <c r="S263" s="15"/>
      <c r="T263" s="15"/>
      <c r="U263" s="16"/>
      <c r="W263" s="24"/>
      <c r="X263" s="27"/>
      <c r="Y263" s="21"/>
      <c r="Z263" s="28"/>
      <c r="AA263" s="24"/>
      <c r="AB263" s="32"/>
      <c r="AC263" s="33"/>
      <c r="AD263" s="33"/>
      <c r="AE263" s="33"/>
      <c r="AF263" s="33"/>
      <c r="AG263" s="33"/>
      <c r="AH263" s="34"/>
      <c r="AI263" s="24"/>
      <c r="AJ263" s="14"/>
      <c r="AK263" s="15"/>
      <c r="AL263" s="15"/>
      <c r="AM263" s="16"/>
    </row>
    <row r="265" spans="1:41" ht="23.1" customHeight="1" x14ac:dyDescent="0.2">
      <c r="A265" s="127" t="s">
        <v>1089</v>
      </c>
      <c r="B265" s="9" t="s">
        <v>27</v>
      </c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5"/>
      <c r="X265" s="5"/>
      <c r="Y265" s="6"/>
      <c r="Z265" s="226" t="s">
        <v>3</v>
      </c>
      <c r="AA265" s="227"/>
      <c r="AB265" s="227"/>
      <c r="AC265" s="227"/>
      <c r="AD265" s="227"/>
      <c r="AE265" s="228"/>
      <c r="AF265" s="186" t="s">
        <v>4</v>
      </c>
      <c r="AG265" s="187"/>
      <c r="AH265" s="191" t="str">
        <f>IF(F268="","",A267)</f>
        <v/>
      </c>
      <c r="AI265" s="191"/>
      <c r="AJ265" s="184" t="s">
        <v>2</v>
      </c>
      <c r="AK265" s="191" t="str">
        <f>IF(F268="","",AK199)</f>
        <v/>
      </c>
      <c r="AL265" s="191"/>
      <c r="AM265" s="84" t="s">
        <v>1</v>
      </c>
    </row>
    <row r="266" spans="1:41" ht="14.1" customHeight="1" thickBot="1" x14ac:dyDescent="0.25">
      <c r="B266" s="10" t="s">
        <v>0</v>
      </c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7"/>
      <c r="X266" s="7"/>
      <c r="Y266" s="8"/>
      <c r="Z266" s="229"/>
      <c r="AA266" s="230"/>
      <c r="AB266" s="230"/>
      <c r="AC266" s="230"/>
      <c r="AD266" s="230"/>
      <c r="AE266" s="231"/>
      <c r="AF266" s="188"/>
      <c r="AG266" s="189"/>
      <c r="AH266" s="232"/>
      <c r="AI266" s="232"/>
      <c r="AJ266" s="185"/>
      <c r="AK266" s="232"/>
      <c r="AL266" s="232"/>
      <c r="AM266" s="85"/>
    </row>
    <row r="267" spans="1:41" ht="14.1" customHeight="1" thickTop="1" x14ac:dyDescent="0.2">
      <c r="A267" s="1">
        <f>+A201+1</f>
        <v>5</v>
      </c>
      <c r="B267" s="86" t="s">
        <v>6</v>
      </c>
      <c r="C267" s="87"/>
      <c r="D267" s="57" t="s">
        <v>5</v>
      </c>
      <c r="E267" s="58"/>
      <c r="F267" s="63" t="s">
        <v>8</v>
      </c>
      <c r="G267" s="64"/>
      <c r="H267" s="64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3"/>
      <c r="V267" s="94" t="s">
        <v>11</v>
      </c>
      <c r="W267" s="95"/>
      <c r="X267" s="96"/>
      <c r="Y267" s="134" t="str">
        <f>IF(F268="","",IF(入力シート!$F$5="","",入力シート!$F$5))</f>
        <v/>
      </c>
      <c r="Z267" s="135"/>
      <c r="AA267" s="135"/>
      <c r="AB267" s="135"/>
      <c r="AC267" s="135"/>
      <c r="AD267" s="135"/>
      <c r="AE267" s="135"/>
      <c r="AF267" s="135"/>
      <c r="AG267" s="135"/>
      <c r="AH267" s="135"/>
      <c r="AI267" s="135"/>
      <c r="AJ267" s="135"/>
      <c r="AK267" s="135"/>
      <c r="AL267" s="135"/>
      <c r="AM267" s="136"/>
      <c r="AO267" s="1" t="str">
        <f>IF(F268="","",AO201+1)</f>
        <v/>
      </c>
    </row>
    <row r="268" spans="1:41" ht="14.1" customHeight="1" x14ac:dyDescent="0.2">
      <c r="B268" s="88"/>
      <c r="C268" s="89"/>
      <c r="D268" s="59"/>
      <c r="E268" s="60"/>
      <c r="F268" s="66" t="str">
        <f>IF(F277="","",IF(入力シート!$B$5="","",IF(入力シート!$C$5="",入力シート!$B$5,CONCATENATE(入力シート!$B$5,$A$1,入力シート!$C$5))))</f>
        <v/>
      </c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70" t="s">
        <v>9</v>
      </c>
      <c r="U268" s="106"/>
      <c r="V268" s="97"/>
      <c r="W268" s="98"/>
      <c r="X268" s="99"/>
      <c r="Y268" s="137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9"/>
    </row>
    <row r="269" spans="1:41" ht="14.1" customHeight="1" x14ac:dyDescent="0.2">
      <c r="B269" s="88"/>
      <c r="C269" s="89"/>
      <c r="D269" s="61"/>
      <c r="E269" s="62"/>
      <c r="F269" s="68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71"/>
      <c r="U269" s="107"/>
      <c r="V269" s="100"/>
      <c r="W269" s="101"/>
      <c r="X269" s="102"/>
      <c r="Y269" s="140"/>
      <c r="Z269" s="141"/>
      <c r="AA269" s="141"/>
      <c r="AB269" s="141"/>
      <c r="AC269" s="141"/>
      <c r="AD269" s="141"/>
      <c r="AE269" s="141"/>
      <c r="AF269" s="141"/>
      <c r="AG269" s="141"/>
      <c r="AH269" s="141"/>
      <c r="AI269" s="141"/>
      <c r="AJ269" s="141"/>
      <c r="AK269" s="141"/>
      <c r="AL269" s="141"/>
      <c r="AM269" s="142"/>
    </row>
    <row r="270" spans="1:41" ht="14.1" customHeight="1" x14ac:dyDescent="0.2">
      <c r="B270" s="88"/>
      <c r="C270" s="89"/>
      <c r="D270" s="72" t="s">
        <v>7</v>
      </c>
      <c r="E270" s="73"/>
      <c r="F270" s="146" t="s">
        <v>12</v>
      </c>
      <c r="G270" s="143" t="str">
        <f>IF(F268="","",IF(入力シート!$D$5="","",入力シート!$D$5))</f>
        <v/>
      </c>
      <c r="H270" s="144"/>
      <c r="I270" s="144"/>
      <c r="J270" s="144"/>
      <c r="K270" s="144"/>
      <c r="L270" s="145"/>
      <c r="M270" s="110" t="s">
        <v>8</v>
      </c>
      <c r="N270" s="111"/>
      <c r="O270" s="111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3"/>
    </row>
    <row r="271" spans="1:41" ht="14.1" customHeight="1" x14ac:dyDescent="0.2">
      <c r="B271" s="88"/>
      <c r="C271" s="89"/>
      <c r="D271" s="59"/>
      <c r="E271" s="60"/>
      <c r="F271" s="128" t="str">
        <f>IF(F268="","",IF(入力シート!$E$5="","",入力シート!$E$5))</f>
        <v/>
      </c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30"/>
    </row>
    <row r="272" spans="1:41" ht="14.1" customHeight="1" thickBot="1" x14ac:dyDescent="0.25">
      <c r="B272" s="90"/>
      <c r="C272" s="91"/>
      <c r="D272" s="108"/>
      <c r="E272" s="109"/>
      <c r="F272" s="131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3"/>
    </row>
    <row r="273" spans="1:39" ht="6" customHeight="1" thickTop="1" thickBot="1" x14ac:dyDescent="0.25"/>
    <row r="274" spans="1:39" ht="14.1" customHeight="1" thickTop="1" x14ac:dyDescent="0.2">
      <c r="A274" s="1">
        <f>+A208+4</f>
        <v>17</v>
      </c>
      <c r="B274" s="83" t="s">
        <v>19</v>
      </c>
      <c r="C274" s="52"/>
      <c r="D274" s="147" t="s">
        <v>5</v>
      </c>
      <c r="E274" s="148"/>
      <c r="F274" s="63" t="s">
        <v>8</v>
      </c>
      <c r="G274" s="64"/>
      <c r="H274" s="64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193" t="s">
        <v>13</v>
      </c>
      <c r="W274" s="194"/>
      <c r="X274" s="176"/>
      <c r="Y274" s="179" t="str">
        <f>IF(Y279="","",VLOOKUP(Y279,入力シート!$A$110:$H$10000,2,0))</f>
        <v/>
      </c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80"/>
    </row>
    <row r="275" spans="1:39" ht="12.6" customHeight="1" x14ac:dyDescent="0.2">
      <c r="B275" s="53"/>
      <c r="C275" s="54"/>
      <c r="D275" s="149"/>
      <c r="E275" s="150"/>
      <c r="F275" s="161" t="str">
        <f>IF(VLOOKUP(A274,入力シート!$A$8:$M$1000,2,0)="","",IF(VLOOKUP(A274,入力シート!$A$8:$M$1000,3,0)="","",VLOOKUP(A274,入力シート!$A$8:$M$1000,2,0)))</f>
        <v/>
      </c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2"/>
      <c r="U275" s="2"/>
      <c r="V275" s="195"/>
      <c r="W275" s="196"/>
      <c r="X275" s="177"/>
      <c r="Y275" s="172"/>
      <c r="Z275" s="172"/>
      <c r="AA275" s="172"/>
      <c r="AB275" s="172"/>
      <c r="AC275" s="172"/>
      <c r="AD275" s="172"/>
      <c r="AE275" s="172"/>
      <c r="AF275" s="172"/>
      <c r="AG275" s="172"/>
      <c r="AH275" s="172"/>
      <c r="AI275" s="172"/>
      <c r="AJ275" s="172"/>
      <c r="AK275" s="172"/>
      <c r="AL275" s="172"/>
      <c r="AM275" s="181"/>
    </row>
    <row r="276" spans="1:39" ht="12.6" customHeight="1" x14ac:dyDescent="0.2">
      <c r="B276" s="53"/>
      <c r="C276" s="54"/>
      <c r="D276" s="149"/>
      <c r="E276" s="150"/>
      <c r="F276" s="163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2"/>
      <c r="U276" s="2"/>
      <c r="V276" s="195"/>
      <c r="W276" s="196"/>
      <c r="X276" s="177"/>
      <c r="Y276" s="172"/>
      <c r="Z276" s="172"/>
      <c r="AA276" s="172"/>
      <c r="AB276" s="172"/>
      <c r="AC276" s="172"/>
      <c r="AD276" s="172"/>
      <c r="AE276" s="172"/>
      <c r="AF276" s="172"/>
      <c r="AG276" s="172"/>
      <c r="AH276" s="172"/>
      <c r="AI276" s="172"/>
      <c r="AJ276" s="172"/>
      <c r="AK276" s="172"/>
      <c r="AL276" s="172"/>
      <c r="AM276" s="181"/>
    </row>
    <row r="277" spans="1:39" ht="12.9" customHeight="1" x14ac:dyDescent="0.2">
      <c r="B277" s="53"/>
      <c r="C277" s="54"/>
      <c r="D277" s="149"/>
      <c r="E277" s="150"/>
      <c r="F277" s="66" t="str">
        <f>IF(VLOOKUP(A274,入力シート!$A$8:$M$1000,2,0)="","",IF(VLOOKUP(A274,入力シート!$A$8:$M$1000,3,0)="",VLOOKUP(A274,入力シート!$A$8:$M$1000,2,0),VLOOKUP(A274,入力シート!$A$8:$M$1000,3,0)))</f>
        <v/>
      </c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70" t="s">
        <v>9</v>
      </c>
      <c r="U277" s="70"/>
      <c r="V277" s="195"/>
      <c r="W277" s="196"/>
      <c r="X277" s="177"/>
      <c r="Y277" s="172"/>
      <c r="Z277" s="172"/>
      <c r="AA277" s="172"/>
      <c r="AB277" s="172"/>
      <c r="AC277" s="172"/>
      <c r="AD277" s="172"/>
      <c r="AE277" s="172"/>
      <c r="AF277" s="172"/>
      <c r="AG277" s="172"/>
      <c r="AH277" s="172"/>
      <c r="AI277" s="172"/>
      <c r="AJ277" s="172"/>
      <c r="AK277" s="172"/>
      <c r="AL277" s="172"/>
      <c r="AM277" s="181"/>
    </row>
    <row r="278" spans="1:39" ht="12.9" customHeight="1" thickBot="1" x14ac:dyDescent="0.25">
      <c r="B278" s="53"/>
      <c r="C278" s="54"/>
      <c r="D278" s="151"/>
      <c r="E278" s="152"/>
      <c r="F278" s="68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71"/>
      <c r="U278" s="71"/>
      <c r="V278" s="197"/>
      <c r="W278" s="198"/>
      <c r="X278" s="178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3"/>
    </row>
    <row r="279" spans="1:39" ht="12.9" customHeight="1" x14ac:dyDescent="0.2">
      <c r="B279" s="53"/>
      <c r="C279" s="54"/>
      <c r="D279" s="153" t="s">
        <v>7</v>
      </c>
      <c r="E279" s="154"/>
      <c r="F279" s="159" t="s">
        <v>12</v>
      </c>
      <c r="G279" s="165" t="str">
        <f>IF(VLOOKUP(A274,入力シート!$A$8:$M$1000,4,0)="","",VLOOKUP(A274,入力シート!$A$8:$M$1000,4,0))</f>
        <v/>
      </c>
      <c r="H279" s="166"/>
      <c r="I279" s="166"/>
      <c r="J279" s="166"/>
      <c r="K279" s="166"/>
      <c r="L279" s="166"/>
      <c r="M279" s="155"/>
      <c r="N279" s="155"/>
      <c r="O279" s="155"/>
      <c r="P279" s="155"/>
      <c r="Q279" s="155"/>
      <c r="R279" s="155"/>
      <c r="S279" s="155"/>
      <c r="T279" s="155"/>
      <c r="U279" s="156"/>
      <c r="V279" s="199" t="s">
        <v>15</v>
      </c>
      <c r="W279" s="200"/>
      <c r="X279" s="173"/>
      <c r="Y279" s="174" t="str">
        <f>IF(VLOOKUP(A274,入力シート!$A$8:$M$1000,7,0)="","",VLOOKUP(A274,入力シート!$A$8:$M$1000,7,0))</f>
        <v/>
      </c>
      <c r="Z279" s="174"/>
      <c r="AA279" s="174"/>
      <c r="AB279" s="174"/>
      <c r="AC279" s="174"/>
      <c r="AD279" s="174"/>
      <c r="AE279" s="174"/>
      <c r="AF279" s="174"/>
      <c r="AG279" s="174"/>
      <c r="AH279" s="174"/>
      <c r="AI279" s="174"/>
      <c r="AJ279" s="174"/>
      <c r="AK279" s="174"/>
      <c r="AL279" s="174"/>
      <c r="AM279" s="175"/>
    </row>
    <row r="280" spans="1:39" ht="12.9" customHeight="1" x14ac:dyDescent="0.2">
      <c r="B280" s="53"/>
      <c r="C280" s="54"/>
      <c r="D280" s="149"/>
      <c r="E280" s="150"/>
      <c r="F280" s="160"/>
      <c r="G280" s="167"/>
      <c r="H280" s="168"/>
      <c r="I280" s="168"/>
      <c r="J280" s="168"/>
      <c r="K280" s="168"/>
      <c r="L280" s="168"/>
      <c r="M280" s="157"/>
      <c r="N280" s="157"/>
      <c r="O280" s="157"/>
      <c r="P280" s="157"/>
      <c r="Q280" s="157"/>
      <c r="R280" s="157"/>
      <c r="S280" s="157"/>
      <c r="T280" s="157"/>
      <c r="U280" s="158"/>
      <c r="V280" s="201"/>
      <c r="W280" s="202"/>
      <c r="X280" s="169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  <c r="AI280" s="170"/>
      <c r="AJ280" s="170"/>
      <c r="AK280" s="170"/>
      <c r="AL280" s="170"/>
      <c r="AM280" s="171"/>
    </row>
    <row r="281" spans="1:39" ht="12.9" customHeight="1" x14ac:dyDescent="0.2">
      <c r="B281" s="53"/>
      <c r="C281" s="54"/>
      <c r="D281" s="149"/>
      <c r="E281" s="150"/>
      <c r="F281" s="74" t="str">
        <f>IF(VLOOKUP(A274,入力シート!$A$8:$M$1000,5,0)="","",VLOOKUP(A274,入力シート!$A$8:$M$1000,5,0))</f>
        <v/>
      </c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6"/>
      <c r="V281" s="203" t="s">
        <v>16</v>
      </c>
      <c r="W281" s="204"/>
      <c r="X281" s="190" t="str">
        <f>IF(Y279="","",IF(VLOOKUP(Y279,入力シート!$A$110:$H$1000,3,0)="","",VLOOKUP(Y279,入力シート!$A$110:$H$1000,3,0)))</f>
        <v/>
      </c>
      <c r="Y281" s="191"/>
      <c r="Z281" s="191"/>
      <c r="AA281" s="191"/>
      <c r="AB281" s="191"/>
      <c r="AC281" s="191"/>
      <c r="AD281" s="191"/>
      <c r="AE281" s="191"/>
      <c r="AF281" s="191"/>
      <c r="AG281" s="191"/>
      <c r="AH281" s="191"/>
      <c r="AI281" s="191"/>
      <c r="AJ281" s="191"/>
      <c r="AK281" s="191"/>
      <c r="AL281" s="191"/>
      <c r="AM281" s="192"/>
    </row>
    <row r="282" spans="1:39" ht="12.9" customHeight="1" x14ac:dyDescent="0.2">
      <c r="B282" s="53"/>
      <c r="C282" s="54"/>
      <c r="D282" s="149"/>
      <c r="E282" s="150"/>
      <c r="F282" s="77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9"/>
      <c r="V282" s="201"/>
      <c r="W282" s="202"/>
      <c r="X282" s="103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5"/>
    </row>
    <row r="283" spans="1:39" ht="12.9" customHeight="1" x14ac:dyDescent="0.2">
      <c r="B283" s="53"/>
      <c r="C283" s="54"/>
      <c r="D283" s="149"/>
      <c r="E283" s="150"/>
      <c r="F283" s="77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9"/>
      <c r="V283" s="205" t="s">
        <v>14</v>
      </c>
      <c r="W283" s="206"/>
      <c r="X283" s="190" t="str">
        <f>IF(VLOOKUP(A274,入力シート!$A$8:$M$1000,9,0)="","",VLOOKUP(A274,入力シート!$A$8:$M$1000,9,0))</f>
        <v/>
      </c>
      <c r="Y283" s="211"/>
      <c r="Z283" s="209" t="s">
        <v>17</v>
      </c>
      <c r="AA283" s="206"/>
      <c r="AB283" s="218" t="str">
        <f>IF(VLOOKUP(A274,入力シート!$A$8:$M$1000,12,0)="","",VLOOKUP(A274,入力シート!$A$8:$M$1000,12,0))</f>
        <v/>
      </c>
      <c r="AC283" s="219"/>
      <c r="AD283" s="219"/>
      <c r="AE283" s="220"/>
      <c r="AF283" s="209" t="s">
        <v>18</v>
      </c>
      <c r="AG283" s="206"/>
      <c r="AH283" s="214" t="str">
        <f>IF(X283="","",IF(AB283="","",X283*AB283))</f>
        <v/>
      </c>
      <c r="AI283" s="215"/>
      <c r="AJ283" s="215"/>
      <c r="AK283" s="215"/>
      <c r="AL283" s="215"/>
      <c r="AM283" s="224"/>
    </row>
    <row r="284" spans="1:39" ht="12.9" customHeight="1" thickBot="1" x14ac:dyDescent="0.25">
      <c r="B284" s="53"/>
      <c r="C284" s="54"/>
      <c r="D284" s="151"/>
      <c r="E284" s="152"/>
      <c r="F284" s="80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2"/>
      <c r="V284" s="207"/>
      <c r="W284" s="208"/>
      <c r="X284" s="212"/>
      <c r="Y284" s="213"/>
      <c r="Z284" s="210"/>
      <c r="AA284" s="208"/>
      <c r="AB284" s="221"/>
      <c r="AC284" s="222"/>
      <c r="AD284" s="222"/>
      <c r="AE284" s="223"/>
      <c r="AF284" s="210"/>
      <c r="AG284" s="208"/>
      <c r="AH284" s="216"/>
      <c r="AI284" s="217"/>
      <c r="AJ284" s="217"/>
      <c r="AK284" s="217"/>
      <c r="AL284" s="217"/>
      <c r="AM284" s="225"/>
    </row>
    <row r="285" spans="1:39" ht="12.9" customHeight="1" thickTop="1" x14ac:dyDescent="0.2">
      <c r="B285" s="53"/>
      <c r="C285" s="54"/>
      <c r="D285" s="35" t="s">
        <v>10</v>
      </c>
      <c r="E285" s="36"/>
      <c r="F285" s="39" t="str">
        <f>IF(VLOOKUP(A274,入力シート!$A$8:$M$1000,6,0)="","",VLOOKUP(A274,入力シート!$A$8:$M$1000,6,0))</f>
        <v/>
      </c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1"/>
      <c r="V285" s="45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</row>
    <row r="286" spans="1:39" ht="12.9" customHeight="1" thickBot="1" x14ac:dyDescent="0.25">
      <c r="B286" s="55"/>
      <c r="C286" s="56"/>
      <c r="D286" s="37"/>
      <c r="E286" s="38"/>
      <c r="F286" s="42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4"/>
      <c r="V286" s="47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</row>
    <row r="287" spans="1:39" ht="14.1" customHeight="1" thickTop="1" x14ac:dyDescent="0.2">
      <c r="A287" s="1">
        <f>+A274+1</f>
        <v>18</v>
      </c>
      <c r="B287" s="51" t="s">
        <v>1081</v>
      </c>
      <c r="C287" s="52"/>
      <c r="D287" s="147" t="s">
        <v>5</v>
      </c>
      <c r="E287" s="148"/>
      <c r="F287" s="63" t="s">
        <v>8</v>
      </c>
      <c r="G287" s="64"/>
      <c r="H287" s="64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193" t="s">
        <v>13</v>
      </c>
      <c r="W287" s="194"/>
      <c r="X287" s="176"/>
      <c r="Y287" s="179" t="str">
        <f>IF(Y292="","",VLOOKUP(Y292,入力シート!$A$110:$H$10000,2,0))</f>
        <v/>
      </c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80"/>
    </row>
    <row r="288" spans="1:39" ht="12.6" customHeight="1" x14ac:dyDescent="0.2">
      <c r="B288" s="53"/>
      <c r="C288" s="54"/>
      <c r="D288" s="149"/>
      <c r="E288" s="150"/>
      <c r="F288" s="161" t="str">
        <f>IF(VLOOKUP(A287,入力シート!$A$8:$M$1000,2,0)="","",IF(VLOOKUP(A287,入力シート!$A$8:$M$1000,3,0)="","",VLOOKUP(A287,入力シート!$A$8:$M$1000,2,0)))</f>
        <v/>
      </c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2"/>
      <c r="U288" s="2"/>
      <c r="V288" s="195"/>
      <c r="W288" s="196"/>
      <c r="X288" s="177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81"/>
    </row>
    <row r="289" spans="1:39" ht="12.6" customHeight="1" x14ac:dyDescent="0.2">
      <c r="B289" s="53"/>
      <c r="C289" s="54"/>
      <c r="D289" s="149"/>
      <c r="E289" s="150"/>
      <c r="F289" s="163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2"/>
      <c r="U289" s="2"/>
      <c r="V289" s="195"/>
      <c r="W289" s="196"/>
      <c r="X289" s="177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81"/>
    </row>
    <row r="290" spans="1:39" ht="12.9" customHeight="1" x14ac:dyDescent="0.2">
      <c r="B290" s="53"/>
      <c r="C290" s="54"/>
      <c r="D290" s="149"/>
      <c r="E290" s="150"/>
      <c r="F290" s="66" t="str">
        <f>IF(VLOOKUP(A287,入力シート!$A$8:$M$1000,2,0)="","",IF(VLOOKUP(A287,入力シート!$A$8:$M$1000,3,0)="",VLOOKUP(A287,入力シート!$A$8:$M$1000,2,0),VLOOKUP(A287,入力シート!$A$8:$M$1000,3,0)))</f>
        <v/>
      </c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70" t="s">
        <v>9</v>
      </c>
      <c r="U290" s="70"/>
      <c r="V290" s="195"/>
      <c r="W290" s="196"/>
      <c r="X290" s="177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81"/>
    </row>
    <row r="291" spans="1:39" ht="12.9" customHeight="1" thickBot="1" x14ac:dyDescent="0.25">
      <c r="B291" s="53"/>
      <c r="C291" s="54"/>
      <c r="D291" s="151"/>
      <c r="E291" s="152"/>
      <c r="F291" s="68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71"/>
      <c r="U291" s="71"/>
      <c r="V291" s="197"/>
      <c r="W291" s="198"/>
      <c r="X291" s="178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3"/>
    </row>
    <row r="292" spans="1:39" ht="12.9" customHeight="1" x14ac:dyDescent="0.2">
      <c r="B292" s="53"/>
      <c r="C292" s="54"/>
      <c r="D292" s="153" t="s">
        <v>7</v>
      </c>
      <c r="E292" s="154"/>
      <c r="F292" s="159" t="s">
        <v>12</v>
      </c>
      <c r="G292" s="165" t="str">
        <f>IF(VLOOKUP(A287,入力シート!$A$8:$M$1000,4,0)="","",VLOOKUP(A287,入力シート!$A$8:$M$1000,4,0))</f>
        <v/>
      </c>
      <c r="H292" s="166"/>
      <c r="I292" s="166"/>
      <c r="J292" s="166"/>
      <c r="K292" s="166"/>
      <c r="L292" s="166"/>
      <c r="M292" s="155"/>
      <c r="N292" s="155"/>
      <c r="O292" s="155"/>
      <c r="P292" s="155"/>
      <c r="Q292" s="155"/>
      <c r="R292" s="155"/>
      <c r="S292" s="155"/>
      <c r="T292" s="155"/>
      <c r="U292" s="156"/>
      <c r="V292" s="199" t="s">
        <v>15</v>
      </c>
      <c r="W292" s="200"/>
      <c r="X292" s="173"/>
      <c r="Y292" s="174" t="str">
        <f>IF(VLOOKUP(A287,入力シート!$A$8:$M$1000,7,0)="","",VLOOKUP(A287,入力シート!$A$8:$M$1000,7,0))</f>
        <v/>
      </c>
      <c r="Z292" s="174"/>
      <c r="AA292" s="174"/>
      <c r="AB292" s="174"/>
      <c r="AC292" s="174"/>
      <c r="AD292" s="174"/>
      <c r="AE292" s="174"/>
      <c r="AF292" s="174"/>
      <c r="AG292" s="174"/>
      <c r="AH292" s="174"/>
      <c r="AI292" s="174"/>
      <c r="AJ292" s="174"/>
      <c r="AK292" s="174"/>
      <c r="AL292" s="174"/>
      <c r="AM292" s="175"/>
    </row>
    <row r="293" spans="1:39" ht="12.9" customHeight="1" x14ac:dyDescent="0.2">
      <c r="B293" s="53"/>
      <c r="C293" s="54"/>
      <c r="D293" s="149"/>
      <c r="E293" s="150"/>
      <c r="F293" s="160"/>
      <c r="G293" s="167"/>
      <c r="H293" s="168"/>
      <c r="I293" s="168"/>
      <c r="J293" s="168"/>
      <c r="K293" s="168"/>
      <c r="L293" s="168"/>
      <c r="M293" s="157"/>
      <c r="N293" s="157"/>
      <c r="O293" s="157"/>
      <c r="P293" s="157"/>
      <c r="Q293" s="157"/>
      <c r="R293" s="157"/>
      <c r="S293" s="157"/>
      <c r="T293" s="157"/>
      <c r="U293" s="158"/>
      <c r="V293" s="201"/>
      <c r="W293" s="202"/>
      <c r="X293" s="169"/>
      <c r="Y293" s="170"/>
      <c r="Z293" s="170"/>
      <c r="AA293" s="170"/>
      <c r="AB293" s="170"/>
      <c r="AC293" s="170"/>
      <c r="AD293" s="170"/>
      <c r="AE293" s="170"/>
      <c r="AF293" s="170"/>
      <c r="AG293" s="170"/>
      <c r="AH293" s="170"/>
      <c r="AI293" s="170"/>
      <c r="AJ293" s="170"/>
      <c r="AK293" s="170"/>
      <c r="AL293" s="170"/>
      <c r="AM293" s="171"/>
    </row>
    <row r="294" spans="1:39" ht="12.9" customHeight="1" x14ac:dyDescent="0.2">
      <c r="B294" s="53"/>
      <c r="C294" s="54"/>
      <c r="D294" s="149"/>
      <c r="E294" s="150"/>
      <c r="F294" s="74" t="str">
        <f>IF(VLOOKUP(A287,入力シート!$A$8:$M$1000,5,0)="","",VLOOKUP(A287,入力シート!$A$8:$M$1000,5,0))</f>
        <v/>
      </c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6"/>
      <c r="V294" s="203" t="s">
        <v>16</v>
      </c>
      <c r="W294" s="204"/>
      <c r="X294" s="190" t="str">
        <f>IF(Y292="","",IF(VLOOKUP(Y292,入力シート!$A$110:$H$1000,3,0)="","",VLOOKUP(Y292,入力シート!$A$110:$H$1000,3,0)))</f>
        <v/>
      </c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  <c r="AM294" s="192"/>
    </row>
    <row r="295" spans="1:39" ht="12.9" customHeight="1" x14ac:dyDescent="0.2">
      <c r="B295" s="53"/>
      <c r="C295" s="54"/>
      <c r="D295" s="149"/>
      <c r="E295" s="150"/>
      <c r="F295" s="77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9"/>
      <c r="V295" s="201"/>
      <c r="W295" s="202"/>
      <c r="X295" s="103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5"/>
    </row>
    <row r="296" spans="1:39" ht="12.9" customHeight="1" x14ac:dyDescent="0.2">
      <c r="B296" s="53"/>
      <c r="C296" s="54"/>
      <c r="D296" s="149"/>
      <c r="E296" s="150"/>
      <c r="F296" s="77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9"/>
      <c r="V296" s="205" t="s">
        <v>14</v>
      </c>
      <c r="W296" s="206"/>
      <c r="X296" s="190" t="str">
        <f>IF(VLOOKUP(A287,入力シート!$A$8:$M$1000,9,0)="","",VLOOKUP(A287,入力シート!$A$8:$M$1000,9,0))</f>
        <v/>
      </c>
      <c r="Y296" s="211"/>
      <c r="Z296" s="209" t="s">
        <v>17</v>
      </c>
      <c r="AA296" s="206"/>
      <c r="AB296" s="218" t="str">
        <f>IF(VLOOKUP(A287,入力シート!$A$8:$M$1000,12,0)="","",VLOOKUP(A287,入力シート!$A$8:$M$1000,12,0))</f>
        <v/>
      </c>
      <c r="AC296" s="219"/>
      <c r="AD296" s="219"/>
      <c r="AE296" s="220"/>
      <c r="AF296" s="209" t="s">
        <v>18</v>
      </c>
      <c r="AG296" s="206"/>
      <c r="AH296" s="214" t="str">
        <f>IF(X296="","",IF(AB296="","",X296*AB296))</f>
        <v/>
      </c>
      <c r="AI296" s="215"/>
      <c r="AJ296" s="215"/>
      <c r="AK296" s="215"/>
      <c r="AL296" s="215"/>
      <c r="AM296" s="224"/>
    </row>
    <row r="297" spans="1:39" ht="12.9" customHeight="1" thickBot="1" x14ac:dyDescent="0.25">
      <c r="B297" s="53"/>
      <c r="C297" s="54"/>
      <c r="D297" s="151"/>
      <c r="E297" s="152"/>
      <c r="F297" s="80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2"/>
      <c r="V297" s="207"/>
      <c r="W297" s="208"/>
      <c r="X297" s="212"/>
      <c r="Y297" s="213"/>
      <c r="Z297" s="210"/>
      <c r="AA297" s="208"/>
      <c r="AB297" s="221"/>
      <c r="AC297" s="222"/>
      <c r="AD297" s="222"/>
      <c r="AE297" s="223"/>
      <c r="AF297" s="210"/>
      <c r="AG297" s="208"/>
      <c r="AH297" s="216"/>
      <c r="AI297" s="217"/>
      <c r="AJ297" s="217"/>
      <c r="AK297" s="217"/>
      <c r="AL297" s="217"/>
      <c r="AM297" s="225"/>
    </row>
    <row r="298" spans="1:39" ht="12.9" customHeight="1" thickTop="1" x14ac:dyDescent="0.2">
      <c r="B298" s="53"/>
      <c r="C298" s="54"/>
      <c r="D298" s="35" t="s">
        <v>10</v>
      </c>
      <c r="E298" s="36"/>
      <c r="F298" s="39" t="str">
        <f>IF(VLOOKUP(A287,入力シート!$A$8:$M$1000,6,0)="","",VLOOKUP(A287,入力シート!$A$8:$M$1000,6,0))</f>
        <v/>
      </c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1"/>
      <c r="V298" s="45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</row>
    <row r="299" spans="1:39" ht="12.9" customHeight="1" thickBot="1" x14ac:dyDescent="0.25">
      <c r="B299" s="55"/>
      <c r="C299" s="56"/>
      <c r="D299" s="37"/>
      <c r="E299" s="38"/>
      <c r="F299" s="42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4"/>
      <c r="V299" s="47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</row>
    <row r="300" spans="1:39" ht="14.1" customHeight="1" thickTop="1" x14ac:dyDescent="0.2">
      <c r="A300" s="1">
        <f>+A287+1</f>
        <v>19</v>
      </c>
      <c r="B300" s="51" t="s">
        <v>1082</v>
      </c>
      <c r="C300" s="52"/>
      <c r="D300" s="147" t="s">
        <v>5</v>
      </c>
      <c r="E300" s="148"/>
      <c r="F300" s="63" t="s">
        <v>8</v>
      </c>
      <c r="G300" s="64"/>
      <c r="H300" s="64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193" t="s">
        <v>13</v>
      </c>
      <c r="W300" s="194"/>
      <c r="X300" s="176"/>
      <c r="Y300" s="179" t="str">
        <f>IF(Y305="","",VLOOKUP(Y305,入力シート!$A$110:$H$10000,2,0))</f>
        <v/>
      </c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80"/>
    </row>
    <row r="301" spans="1:39" ht="12.6" customHeight="1" x14ac:dyDescent="0.2">
      <c r="B301" s="53"/>
      <c r="C301" s="54"/>
      <c r="D301" s="149"/>
      <c r="E301" s="150"/>
      <c r="F301" s="161" t="str">
        <f>IF(VLOOKUP(A300,入力シート!$A$8:$M$1000,2,0)="","",IF(VLOOKUP(A300,入力シート!$A$8:$M$1000,3,0)="","",VLOOKUP(A300,入力シート!$A$8:$M$1000,2,0)))</f>
        <v/>
      </c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2"/>
      <c r="U301" s="2"/>
      <c r="V301" s="195"/>
      <c r="W301" s="196"/>
      <c r="X301" s="177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81"/>
    </row>
    <row r="302" spans="1:39" ht="12.6" customHeight="1" x14ac:dyDescent="0.2">
      <c r="B302" s="53"/>
      <c r="C302" s="54"/>
      <c r="D302" s="149"/>
      <c r="E302" s="150"/>
      <c r="F302" s="163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2"/>
      <c r="U302" s="2"/>
      <c r="V302" s="195"/>
      <c r="W302" s="196"/>
      <c r="X302" s="177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81"/>
    </row>
    <row r="303" spans="1:39" ht="12.9" customHeight="1" x14ac:dyDescent="0.2">
      <c r="B303" s="53"/>
      <c r="C303" s="54"/>
      <c r="D303" s="149"/>
      <c r="E303" s="150"/>
      <c r="F303" s="66" t="str">
        <f>IF(VLOOKUP(A300,入力シート!$A$8:$M$1000,2,0)="","",IF(VLOOKUP(A300,入力シート!$A$8:$M$1000,3,0)="",VLOOKUP(A300,入力シート!$A$8:$M$1000,2,0),VLOOKUP(A300,入力シート!$A$8:$M$1000,3,0)))</f>
        <v/>
      </c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70" t="s">
        <v>9</v>
      </c>
      <c r="U303" s="70"/>
      <c r="V303" s="195"/>
      <c r="W303" s="196"/>
      <c r="X303" s="177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2"/>
      <c r="AK303" s="172"/>
      <c r="AL303" s="172"/>
      <c r="AM303" s="181"/>
    </row>
    <row r="304" spans="1:39" ht="12.9" customHeight="1" thickBot="1" x14ac:dyDescent="0.25">
      <c r="B304" s="53"/>
      <c r="C304" s="54"/>
      <c r="D304" s="151"/>
      <c r="E304" s="152"/>
      <c r="F304" s="68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71"/>
      <c r="U304" s="71"/>
      <c r="V304" s="197"/>
      <c r="W304" s="198"/>
      <c r="X304" s="178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3"/>
    </row>
    <row r="305" spans="1:39" ht="12.9" customHeight="1" x14ac:dyDescent="0.2">
      <c r="B305" s="53"/>
      <c r="C305" s="54"/>
      <c r="D305" s="153" t="s">
        <v>7</v>
      </c>
      <c r="E305" s="154"/>
      <c r="F305" s="159" t="s">
        <v>12</v>
      </c>
      <c r="G305" s="165" t="str">
        <f>IF(VLOOKUP(A300,入力シート!$A$8:$M$1000,4,0)="","",VLOOKUP(A300,入力シート!$A$8:$M$1000,4,0))</f>
        <v/>
      </c>
      <c r="H305" s="166"/>
      <c r="I305" s="166"/>
      <c r="J305" s="166"/>
      <c r="K305" s="166"/>
      <c r="L305" s="166"/>
      <c r="M305" s="155"/>
      <c r="N305" s="155"/>
      <c r="O305" s="155"/>
      <c r="P305" s="155"/>
      <c r="Q305" s="155"/>
      <c r="R305" s="155"/>
      <c r="S305" s="155"/>
      <c r="T305" s="155"/>
      <c r="U305" s="156"/>
      <c r="V305" s="199" t="s">
        <v>15</v>
      </c>
      <c r="W305" s="200"/>
      <c r="X305" s="173"/>
      <c r="Y305" s="174" t="str">
        <f>IF(VLOOKUP(A300,入力シート!$A$8:$M$1000,7,0)="","",VLOOKUP(A300,入力シート!$A$8:$M$1000,7,0))</f>
        <v/>
      </c>
      <c r="Z305" s="174"/>
      <c r="AA305" s="174"/>
      <c r="AB305" s="174"/>
      <c r="AC305" s="174"/>
      <c r="AD305" s="174"/>
      <c r="AE305" s="174"/>
      <c r="AF305" s="174"/>
      <c r="AG305" s="174"/>
      <c r="AH305" s="174"/>
      <c r="AI305" s="174"/>
      <c r="AJ305" s="174"/>
      <c r="AK305" s="174"/>
      <c r="AL305" s="174"/>
      <c r="AM305" s="175"/>
    </row>
    <row r="306" spans="1:39" ht="12.9" customHeight="1" x14ac:dyDescent="0.2">
      <c r="B306" s="53"/>
      <c r="C306" s="54"/>
      <c r="D306" s="149"/>
      <c r="E306" s="150"/>
      <c r="F306" s="160"/>
      <c r="G306" s="167"/>
      <c r="H306" s="168"/>
      <c r="I306" s="168"/>
      <c r="J306" s="168"/>
      <c r="K306" s="168"/>
      <c r="L306" s="168"/>
      <c r="M306" s="157"/>
      <c r="N306" s="157"/>
      <c r="O306" s="157"/>
      <c r="P306" s="157"/>
      <c r="Q306" s="157"/>
      <c r="R306" s="157"/>
      <c r="S306" s="157"/>
      <c r="T306" s="157"/>
      <c r="U306" s="158"/>
      <c r="V306" s="201"/>
      <c r="W306" s="202"/>
      <c r="X306" s="169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0"/>
      <c r="AK306" s="170"/>
      <c r="AL306" s="170"/>
      <c r="AM306" s="171"/>
    </row>
    <row r="307" spans="1:39" ht="12.9" customHeight="1" x14ac:dyDescent="0.2">
      <c r="B307" s="53"/>
      <c r="C307" s="54"/>
      <c r="D307" s="149"/>
      <c r="E307" s="150"/>
      <c r="F307" s="74" t="str">
        <f>IF(VLOOKUP(A300,入力シート!$A$8:$M$1000,5,0)="","",VLOOKUP(A300,入力シート!$A$8:$M$1000,5,0))</f>
        <v/>
      </c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6"/>
      <c r="V307" s="203" t="s">
        <v>16</v>
      </c>
      <c r="W307" s="204"/>
      <c r="X307" s="190" t="str">
        <f>IF(Y305="","",IF(VLOOKUP(Y305,入力シート!$A$110:$H$1000,3,0)="","",VLOOKUP(Y305,入力シート!$A$110:$H$1000,3,0)))</f>
        <v/>
      </c>
      <c r="Y307" s="191"/>
      <c r="Z307" s="191"/>
      <c r="AA307" s="191"/>
      <c r="AB307" s="191"/>
      <c r="AC307" s="191"/>
      <c r="AD307" s="191"/>
      <c r="AE307" s="191"/>
      <c r="AF307" s="191"/>
      <c r="AG307" s="191"/>
      <c r="AH307" s="191"/>
      <c r="AI307" s="191"/>
      <c r="AJ307" s="191"/>
      <c r="AK307" s="191"/>
      <c r="AL307" s="191"/>
      <c r="AM307" s="192"/>
    </row>
    <row r="308" spans="1:39" ht="12.9" customHeight="1" x14ac:dyDescent="0.2">
      <c r="B308" s="53"/>
      <c r="C308" s="54"/>
      <c r="D308" s="149"/>
      <c r="E308" s="150"/>
      <c r="F308" s="77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9"/>
      <c r="V308" s="201"/>
      <c r="W308" s="202"/>
      <c r="X308" s="103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5"/>
    </row>
    <row r="309" spans="1:39" ht="12.9" customHeight="1" x14ac:dyDescent="0.2">
      <c r="B309" s="53"/>
      <c r="C309" s="54"/>
      <c r="D309" s="149"/>
      <c r="E309" s="150"/>
      <c r="F309" s="77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9"/>
      <c r="V309" s="205" t="s">
        <v>14</v>
      </c>
      <c r="W309" s="206"/>
      <c r="X309" s="190" t="str">
        <f>IF(VLOOKUP(A300,入力シート!$A$8:$M$1000,9,0)="","",VLOOKUP(A300,入力シート!$A$8:$M$1000,9,0))</f>
        <v/>
      </c>
      <c r="Y309" s="211"/>
      <c r="Z309" s="209" t="s">
        <v>17</v>
      </c>
      <c r="AA309" s="206"/>
      <c r="AB309" s="218" t="str">
        <f>IF(VLOOKUP(A300,入力シート!$A$8:$M$1000,12,0)="","",VLOOKUP(A300,入力シート!$A$8:$M$1000,12,0))</f>
        <v/>
      </c>
      <c r="AC309" s="219"/>
      <c r="AD309" s="219"/>
      <c r="AE309" s="220"/>
      <c r="AF309" s="209" t="s">
        <v>18</v>
      </c>
      <c r="AG309" s="206"/>
      <c r="AH309" s="214" t="str">
        <f>IF(X309="","",IF(AB309="","",X309*AB309))</f>
        <v/>
      </c>
      <c r="AI309" s="215"/>
      <c r="AJ309" s="215"/>
      <c r="AK309" s="215"/>
      <c r="AL309" s="215"/>
      <c r="AM309" s="224"/>
    </row>
    <row r="310" spans="1:39" ht="12.9" customHeight="1" thickBot="1" x14ac:dyDescent="0.25">
      <c r="B310" s="53"/>
      <c r="C310" s="54"/>
      <c r="D310" s="151"/>
      <c r="E310" s="152"/>
      <c r="F310" s="80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2"/>
      <c r="V310" s="207"/>
      <c r="W310" s="208"/>
      <c r="X310" s="212"/>
      <c r="Y310" s="213"/>
      <c r="Z310" s="210"/>
      <c r="AA310" s="208"/>
      <c r="AB310" s="221"/>
      <c r="AC310" s="222"/>
      <c r="AD310" s="222"/>
      <c r="AE310" s="223"/>
      <c r="AF310" s="210"/>
      <c r="AG310" s="208"/>
      <c r="AH310" s="216"/>
      <c r="AI310" s="217"/>
      <c r="AJ310" s="217"/>
      <c r="AK310" s="217"/>
      <c r="AL310" s="217"/>
      <c r="AM310" s="225"/>
    </row>
    <row r="311" spans="1:39" ht="12.9" customHeight="1" thickTop="1" x14ac:dyDescent="0.2">
      <c r="B311" s="53"/>
      <c r="C311" s="54"/>
      <c r="D311" s="35" t="s">
        <v>10</v>
      </c>
      <c r="E311" s="36"/>
      <c r="F311" s="39" t="str">
        <f>IF(VLOOKUP(A300,入力シート!$A$8:$M$1000,6,0)="","",VLOOKUP(A300,入力シート!$A$8:$M$1000,6,0))</f>
        <v/>
      </c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1"/>
      <c r="V311" s="45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</row>
    <row r="312" spans="1:39" ht="12.9" customHeight="1" thickBot="1" x14ac:dyDescent="0.25">
      <c r="B312" s="55"/>
      <c r="C312" s="56"/>
      <c r="D312" s="37"/>
      <c r="E312" s="38"/>
      <c r="F312" s="42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4"/>
      <c r="V312" s="47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</row>
    <row r="313" spans="1:39" ht="14.1" customHeight="1" thickTop="1" x14ac:dyDescent="0.2">
      <c r="A313" s="1">
        <f>+A300+1</f>
        <v>20</v>
      </c>
      <c r="B313" s="51" t="s">
        <v>1083</v>
      </c>
      <c r="C313" s="52"/>
      <c r="D313" s="147" t="s">
        <v>5</v>
      </c>
      <c r="E313" s="148"/>
      <c r="F313" s="63" t="s">
        <v>8</v>
      </c>
      <c r="G313" s="64"/>
      <c r="H313" s="64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193" t="s">
        <v>13</v>
      </c>
      <c r="W313" s="194"/>
      <c r="X313" s="176"/>
      <c r="Y313" s="179" t="str">
        <f>IF(Y318="","",VLOOKUP(Y318,入力シート!$A$110:$H$10000,2,0))</f>
        <v/>
      </c>
      <c r="Z313" s="179"/>
      <c r="AA313" s="179"/>
      <c r="AB313" s="179"/>
      <c r="AC313" s="179"/>
      <c r="AD313" s="179"/>
      <c r="AE313" s="179"/>
      <c r="AF313" s="179"/>
      <c r="AG313" s="179"/>
      <c r="AH313" s="179"/>
      <c r="AI313" s="179"/>
      <c r="AJ313" s="179"/>
      <c r="AK313" s="179"/>
      <c r="AL313" s="179"/>
      <c r="AM313" s="180"/>
    </row>
    <row r="314" spans="1:39" ht="12.6" customHeight="1" x14ac:dyDescent="0.2">
      <c r="B314" s="53"/>
      <c r="C314" s="54"/>
      <c r="D314" s="149"/>
      <c r="E314" s="150"/>
      <c r="F314" s="161" t="str">
        <f>IF(VLOOKUP(A313,入力シート!$A$8:$M$1000,2,0)="","",IF(VLOOKUP(A313,入力シート!$A$8:$M$1000,3,0)="","",VLOOKUP(A313,入力シート!$A$8:$M$1000,2,0)))</f>
        <v/>
      </c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2"/>
      <c r="U314" s="2"/>
      <c r="V314" s="195"/>
      <c r="W314" s="196"/>
      <c r="X314" s="177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81"/>
    </row>
    <row r="315" spans="1:39" ht="12.6" customHeight="1" x14ac:dyDescent="0.2">
      <c r="B315" s="53"/>
      <c r="C315" s="54"/>
      <c r="D315" s="149"/>
      <c r="E315" s="150"/>
      <c r="F315" s="163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2"/>
      <c r="U315" s="2"/>
      <c r="V315" s="195"/>
      <c r="W315" s="196"/>
      <c r="X315" s="177"/>
      <c r="Y315" s="172"/>
      <c r="Z315" s="172"/>
      <c r="AA315" s="172"/>
      <c r="AB315" s="172"/>
      <c r="AC315" s="172"/>
      <c r="AD315" s="172"/>
      <c r="AE315" s="172"/>
      <c r="AF315" s="172"/>
      <c r="AG315" s="172"/>
      <c r="AH315" s="172"/>
      <c r="AI315" s="172"/>
      <c r="AJ315" s="172"/>
      <c r="AK315" s="172"/>
      <c r="AL315" s="172"/>
      <c r="AM315" s="181"/>
    </row>
    <row r="316" spans="1:39" ht="12.9" customHeight="1" x14ac:dyDescent="0.2">
      <c r="B316" s="53"/>
      <c r="C316" s="54"/>
      <c r="D316" s="149"/>
      <c r="E316" s="150"/>
      <c r="F316" s="66" t="str">
        <f>IF(VLOOKUP(A313,入力シート!$A$8:$M$1000,2,0)="","",IF(VLOOKUP(A313,入力シート!$A$8:$M$1000,3,0)="",VLOOKUP(A313,入力シート!$A$8:$M$1000,2,0),VLOOKUP(A313,入力シート!$A$8:$M$1000,3,0)))</f>
        <v/>
      </c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70" t="s">
        <v>9</v>
      </c>
      <c r="U316" s="70"/>
      <c r="V316" s="195"/>
      <c r="W316" s="196"/>
      <c r="X316" s="177"/>
      <c r="Y316" s="172"/>
      <c r="Z316" s="172"/>
      <c r="AA316" s="172"/>
      <c r="AB316" s="172"/>
      <c r="AC316" s="172"/>
      <c r="AD316" s="172"/>
      <c r="AE316" s="172"/>
      <c r="AF316" s="172"/>
      <c r="AG316" s="172"/>
      <c r="AH316" s="172"/>
      <c r="AI316" s="172"/>
      <c r="AJ316" s="172"/>
      <c r="AK316" s="172"/>
      <c r="AL316" s="172"/>
      <c r="AM316" s="181"/>
    </row>
    <row r="317" spans="1:39" ht="12.9" customHeight="1" thickBot="1" x14ac:dyDescent="0.25">
      <c r="B317" s="53"/>
      <c r="C317" s="54"/>
      <c r="D317" s="151"/>
      <c r="E317" s="152"/>
      <c r="F317" s="68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71"/>
      <c r="U317" s="71"/>
      <c r="V317" s="197"/>
      <c r="W317" s="198"/>
      <c r="X317" s="178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3"/>
    </row>
    <row r="318" spans="1:39" ht="12.9" customHeight="1" x14ac:dyDescent="0.2">
      <c r="B318" s="53"/>
      <c r="C318" s="54"/>
      <c r="D318" s="153" t="s">
        <v>7</v>
      </c>
      <c r="E318" s="154"/>
      <c r="F318" s="159" t="s">
        <v>12</v>
      </c>
      <c r="G318" s="165" t="str">
        <f>IF(VLOOKUP(A313,入力シート!$A$8:$M$1000,4,0)="","",VLOOKUP(A313,入力シート!$A$8:$M$1000,4,0))</f>
        <v/>
      </c>
      <c r="H318" s="166"/>
      <c r="I318" s="166"/>
      <c r="J318" s="166"/>
      <c r="K318" s="166"/>
      <c r="L318" s="166"/>
      <c r="M318" s="155"/>
      <c r="N318" s="155"/>
      <c r="O318" s="155"/>
      <c r="P318" s="155"/>
      <c r="Q318" s="155"/>
      <c r="R318" s="155"/>
      <c r="S318" s="155"/>
      <c r="T318" s="155"/>
      <c r="U318" s="156"/>
      <c r="V318" s="199" t="s">
        <v>15</v>
      </c>
      <c r="W318" s="200"/>
      <c r="X318" s="173"/>
      <c r="Y318" s="174" t="str">
        <f>IF(VLOOKUP(A313,入力シート!$A$8:$M$1000,7,0)="","",VLOOKUP(A313,入力シート!$A$8:$M$1000,7,0))</f>
        <v/>
      </c>
      <c r="Z318" s="174"/>
      <c r="AA318" s="174"/>
      <c r="AB318" s="174"/>
      <c r="AC318" s="174"/>
      <c r="AD318" s="174"/>
      <c r="AE318" s="174"/>
      <c r="AF318" s="174"/>
      <c r="AG318" s="174"/>
      <c r="AH318" s="174"/>
      <c r="AI318" s="174"/>
      <c r="AJ318" s="174"/>
      <c r="AK318" s="174"/>
      <c r="AL318" s="174"/>
      <c r="AM318" s="175"/>
    </row>
    <row r="319" spans="1:39" ht="12.9" customHeight="1" x14ac:dyDescent="0.2">
      <c r="B319" s="53"/>
      <c r="C319" s="54"/>
      <c r="D319" s="149"/>
      <c r="E319" s="150"/>
      <c r="F319" s="160"/>
      <c r="G319" s="167"/>
      <c r="H319" s="168"/>
      <c r="I319" s="168"/>
      <c r="J319" s="168"/>
      <c r="K319" s="168"/>
      <c r="L319" s="168"/>
      <c r="M319" s="157"/>
      <c r="N319" s="157"/>
      <c r="O319" s="157"/>
      <c r="P319" s="157"/>
      <c r="Q319" s="157"/>
      <c r="R319" s="157"/>
      <c r="S319" s="157"/>
      <c r="T319" s="157"/>
      <c r="U319" s="158"/>
      <c r="V319" s="201"/>
      <c r="W319" s="202"/>
      <c r="X319" s="169"/>
      <c r="Y319" s="170"/>
      <c r="Z319" s="170"/>
      <c r="AA319" s="170"/>
      <c r="AB319" s="170"/>
      <c r="AC319" s="170"/>
      <c r="AD319" s="170"/>
      <c r="AE319" s="170"/>
      <c r="AF319" s="170"/>
      <c r="AG319" s="170"/>
      <c r="AH319" s="170"/>
      <c r="AI319" s="170"/>
      <c r="AJ319" s="170"/>
      <c r="AK319" s="170"/>
      <c r="AL319" s="170"/>
      <c r="AM319" s="171"/>
    </row>
    <row r="320" spans="1:39" ht="12.9" customHeight="1" x14ac:dyDescent="0.2">
      <c r="B320" s="53"/>
      <c r="C320" s="54"/>
      <c r="D320" s="149"/>
      <c r="E320" s="150"/>
      <c r="F320" s="74" t="str">
        <f>IF(VLOOKUP(A313,入力シート!$A$8:$M$1000,5,0)="","",VLOOKUP(A313,入力シート!$A$8:$M$1000,5,0))</f>
        <v/>
      </c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6"/>
      <c r="V320" s="203" t="s">
        <v>16</v>
      </c>
      <c r="W320" s="204"/>
      <c r="X320" s="190" t="str">
        <f>IF(Y318="","",IF(VLOOKUP(Y318,入力シート!$A$110:$H$1000,3,0)="","",VLOOKUP(Y318,入力シート!$A$110:$H$1000,3,0)))</f>
        <v/>
      </c>
      <c r="Y320" s="191"/>
      <c r="Z320" s="191"/>
      <c r="AA320" s="191"/>
      <c r="AB320" s="191"/>
      <c r="AC320" s="191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2"/>
    </row>
    <row r="321" spans="1:41" ht="12.9" customHeight="1" x14ac:dyDescent="0.2">
      <c r="B321" s="53"/>
      <c r="C321" s="54"/>
      <c r="D321" s="149"/>
      <c r="E321" s="150"/>
      <c r="F321" s="77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9"/>
      <c r="V321" s="201"/>
      <c r="W321" s="202"/>
      <c r="X321" s="103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5"/>
    </row>
    <row r="322" spans="1:41" ht="12.9" customHeight="1" x14ac:dyDescent="0.2">
      <c r="B322" s="53"/>
      <c r="C322" s="54"/>
      <c r="D322" s="149"/>
      <c r="E322" s="150"/>
      <c r="F322" s="77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9"/>
      <c r="V322" s="205" t="s">
        <v>14</v>
      </c>
      <c r="W322" s="206"/>
      <c r="X322" s="190" t="str">
        <f>IF(VLOOKUP(A313,入力シート!$A$8:$M$1000,9,0)="","",VLOOKUP(A313,入力シート!$A$8:$M$1000,9,0))</f>
        <v/>
      </c>
      <c r="Y322" s="211"/>
      <c r="Z322" s="209" t="s">
        <v>17</v>
      </c>
      <c r="AA322" s="206"/>
      <c r="AB322" s="218" t="str">
        <f>IF(VLOOKUP(A313,入力シート!$A$8:$M$1000,12,0)="","",VLOOKUP(A313,入力シート!$A$8:$M$1000,12,0))</f>
        <v/>
      </c>
      <c r="AC322" s="219"/>
      <c r="AD322" s="219"/>
      <c r="AE322" s="220"/>
      <c r="AF322" s="209" t="s">
        <v>18</v>
      </c>
      <c r="AG322" s="206"/>
      <c r="AH322" s="214" t="str">
        <f>IF(X322="","",IF(AB322="","",X322*AB322))</f>
        <v/>
      </c>
      <c r="AI322" s="215"/>
      <c r="AJ322" s="215"/>
      <c r="AK322" s="215"/>
      <c r="AL322" s="215"/>
      <c r="AM322" s="224"/>
    </row>
    <row r="323" spans="1:41" ht="12.9" customHeight="1" thickBot="1" x14ac:dyDescent="0.25">
      <c r="B323" s="53"/>
      <c r="C323" s="54"/>
      <c r="D323" s="151"/>
      <c r="E323" s="152"/>
      <c r="F323" s="80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2"/>
      <c r="V323" s="207"/>
      <c r="W323" s="208"/>
      <c r="X323" s="212"/>
      <c r="Y323" s="213"/>
      <c r="Z323" s="210"/>
      <c r="AA323" s="208"/>
      <c r="AB323" s="221"/>
      <c r="AC323" s="222"/>
      <c r="AD323" s="222"/>
      <c r="AE323" s="223"/>
      <c r="AF323" s="210"/>
      <c r="AG323" s="208"/>
      <c r="AH323" s="216"/>
      <c r="AI323" s="217"/>
      <c r="AJ323" s="217"/>
      <c r="AK323" s="217"/>
      <c r="AL323" s="217"/>
      <c r="AM323" s="225"/>
    </row>
    <row r="324" spans="1:41" ht="12.9" customHeight="1" thickTop="1" x14ac:dyDescent="0.2">
      <c r="B324" s="53"/>
      <c r="C324" s="54"/>
      <c r="D324" s="35" t="s">
        <v>10</v>
      </c>
      <c r="E324" s="36"/>
      <c r="F324" s="39" t="str">
        <f>IF(VLOOKUP(A313,入力シート!$A$8:$M$1000,6,0)="","",VLOOKUP(A313,入力シート!$A$8:$M$1000,6,0))</f>
        <v/>
      </c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1"/>
      <c r="V324" s="45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</row>
    <row r="325" spans="1:41" ht="12.9" customHeight="1" thickBot="1" x14ac:dyDescent="0.25">
      <c r="B325" s="55"/>
      <c r="C325" s="56"/>
      <c r="D325" s="37"/>
      <c r="E325" s="38"/>
      <c r="F325" s="42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4"/>
      <c r="V325" s="47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</row>
    <row r="326" spans="1:41" ht="14.1" customHeight="1" thickTop="1" x14ac:dyDescent="0.2">
      <c r="B326" s="49" t="s">
        <v>24</v>
      </c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AB326" s="17" t="s">
        <v>20</v>
      </c>
      <c r="AC326" s="18"/>
      <c r="AD326" s="18"/>
      <c r="AE326" s="19"/>
      <c r="AF326" s="11" t="s">
        <v>21</v>
      </c>
      <c r="AG326" s="12"/>
      <c r="AH326" s="12"/>
      <c r="AI326" s="12"/>
      <c r="AJ326" s="12"/>
      <c r="AK326" s="12"/>
      <c r="AL326" s="12"/>
      <c r="AM326" s="13"/>
    </row>
    <row r="327" spans="1:41" ht="14.1" customHeight="1" x14ac:dyDescent="0.2"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AB327" s="20"/>
      <c r="AC327" s="21"/>
      <c r="AD327" s="21"/>
      <c r="AE327" s="22"/>
      <c r="AF327" s="14"/>
      <c r="AG327" s="15"/>
      <c r="AH327" s="15"/>
      <c r="AI327" s="15"/>
      <c r="AJ327" s="15"/>
      <c r="AK327" s="15"/>
      <c r="AL327" s="15"/>
      <c r="AM327" s="16"/>
    </row>
    <row r="328" spans="1:41" ht="14.1" customHeight="1" x14ac:dyDescent="0.2">
      <c r="B328" s="17" t="s">
        <v>25</v>
      </c>
      <c r="C328" s="18"/>
      <c r="D328" s="18"/>
      <c r="E328" s="19"/>
      <c r="F328" s="11"/>
      <c r="G328" s="12"/>
      <c r="H328" s="12"/>
      <c r="I328" s="12"/>
      <c r="J328" s="12"/>
      <c r="K328" s="13"/>
      <c r="L328" s="17" t="s">
        <v>26</v>
      </c>
      <c r="M328" s="18"/>
      <c r="N328" s="18"/>
      <c r="O328" s="19"/>
      <c r="P328" s="11"/>
      <c r="Q328" s="12"/>
      <c r="R328" s="12"/>
      <c r="S328" s="12"/>
      <c r="T328" s="12"/>
      <c r="U328" s="13"/>
      <c r="W328" s="23" t="s">
        <v>23</v>
      </c>
      <c r="X328" s="25" t="str">
        <f>IF(SUM(X283,X296,X309,X322)=0,"",SUM(X283,X296,X309,X322))</f>
        <v/>
      </c>
      <c r="Y328" s="18"/>
      <c r="Z328" s="26"/>
      <c r="AA328" s="23" t="s">
        <v>18</v>
      </c>
      <c r="AB328" s="29" t="str">
        <f>IF(SUM(AH283,AH296,AH309,AH322)=0,"",SUM(AH283,AH296,AH309,AH322))</f>
        <v/>
      </c>
      <c r="AC328" s="30"/>
      <c r="AD328" s="30"/>
      <c r="AE328" s="30"/>
      <c r="AF328" s="30"/>
      <c r="AG328" s="30"/>
      <c r="AH328" s="31"/>
      <c r="AI328" s="23" t="s">
        <v>22</v>
      </c>
      <c r="AJ328" s="11"/>
      <c r="AK328" s="12"/>
      <c r="AL328" s="12"/>
      <c r="AM328" s="13"/>
    </row>
    <row r="329" spans="1:41" ht="14.1" customHeight="1" x14ac:dyDescent="0.2">
      <c r="B329" s="20"/>
      <c r="C329" s="21"/>
      <c r="D329" s="21"/>
      <c r="E329" s="22"/>
      <c r="F329" s="14"/>
      <c r="G329" s="15"/>
      <c r="H329" s="15"/>
      <c r="I329" s="15"/>
      <c r="J329" s="15"/>
      <c r="K329" s="16"/>
      <c r="L329" s="20"/>
      <c r="M329" s="21"/>
      <c r="N329" s="21"/>
      <c r="O329" s="22"/>
      <c r="P329" s="14"/>
      <c r="Q329" s="15"/>
      <c r="R329" s="15"/>
      <c r="S329" s="15"/>
      <c r="T329" s="15"/>
      <c r="U329" s="16"/>
      <c r="W329" s="24"/>
      <c r="X329" s="27"/>
      <c r="Y329" s="21"/>
      <c r="Z329" s="28"/>
      <c r="AA329" s="24"/>
      <c r="AB329" s="32"/>
      <c r="AC329" s="33"/>
      <c r="AD329" s="33"/>
      <c r="AE329" s="33"/>
      <c r="AF329" s="33"/>
      <c r="AG329" s="33"/>
      <c r="AH329" s="34"/>
      <c r="AI329" s="24"/>
      <c r="AJ329" s="14"/>
      <c r="AK329" s="15"/>
      <c r="AL329" s="15"/>
      <c r="AM329" s="16"/>
    </row>
    <row r="331" spans="1:41" ht="23.1" customHeight="1" x14ac:dyDescent="0.2">
      <c r="A331" s="127" t="s">
        <v>1089</v>
      </c>
      <c r="B331" s="9" t="s">
        <v>27</v>
      </c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5"/>
      <c r="X331" s="5"/>
      <c r="Y331" s="6"/>
      <c r="Z331" s="226" t="s">
        <v>3</v>
      </c>
      <c r="AA331" s="227"/>
      <c r="AB331" s="227"/>
      <c r="AC331" s="227"/>
      <c r="AD331" s="227"/>
      <c r="AE331" s="228"/>
      <c r="AF331" s="186" t="s">
        <v>4</v>
      </c>
      <c r="AG331" s="187"/>
      <c r="AH331" s="191" t="str">
        <f>IF(F334="","",A333)</f>
        <v/>
      </c>
      <c r="AI331" s="191"/>
      <c r="AJ331" s="184" t="s">
        <v>2</v>
      </c>
      <c r="AK331" s="191" t="str">
        <f>IF(F334="","",AK265)</f>
        <v/>
      </c>
      <c r="AL331" s="191"/>
      <c r="AM331" s="84" t="s">
        <v>1</v>
      </c>
    </row>
    <row r="332" spans="1:41" ht="14.1" customHeight="1" thickBot="1" x14ac:dyDescent="0.25">
      <c r="B332" s="10" t="s">
        <v>0</v>
      </c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7"/>
      <c r="X332" s="7"/>
      <c r="Y332" s="8"/>
      <c r="Z332" s="229"/>
      <c r="AA332" s="230"/>
      <c r="AB332" s="230"/>
      <c r="AC332" s="230"/>
      <c r="AD332" s="230"/>
      <c r="AE332" s="231"/>
      <c r="AF332" s="188"/>
      <c r="AG332" s="189"/>
      <c r="AH332" s="232"/>
      <c r="AI332" s="232"/>
      <c r="AJ332" s="185"/>
      <c r="AK332" s="232"/>
      <c r="AL332" s="232"/>
      <c r="AM332" s="85"/>
    </row>
    <row r="333" spans="1:41" ht="14.1" customHeight="1" thickTop="1" x14ac:dyDescent="0.2">
      <c r="A333" s="1">
        <f>+A267+1</f>
        <v>6</v>
      </c>
      <c r="B333" s="86" t="s">
        <v>6</v>
      </c>
      <c r="C333" s="87"/>
      <c r="D333" s="57" t="s">
        <v>5</v>
      </c>
      <c r="E333" s="58"/>
      <c r="F333" s="63" t="s">
        <v>8</v>
      </c>
      <c r="G333" s="64"/>
      <c r="H333" s="64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3"/>
      <c r="V333" s="94" t="s">
        <v>11</v>
      </c>
      <c r="W333" s="95"/>
      <c r="X333" s="96"/>
      <c r="Y333" s="134" t="str">
        <f>IF(F334="","",IF(入力シート!$F$5="","",入力シート!$F$5))</f>
        <v/>
      </c>
      <c r="Z333" s="135"/>
      <c r="AA333" s="135"/>
      <c r="AB333" s="135"/>
      <c r="AC333" s="135"/>
      <c r="AD333" s="135"/>
      <c r="AE333" s="135"/>
      <c r="AF333" s="135"/>
      <c r="AG333" s="135"/>
      <c r="AH333" s="135"/>
      <c r="AI333" s="135"/>
      <c r="AJ333" s="135"/>
      <c r="AK333" s="135"/>
      <c r="AL333" s="135"/>
      <c r="AM333" s="136"/>
      <c r="AO333" s="1" t="str">
        <f>IF(F334="","",AO267+1)</f>
        <v/>
      </c>
    </row>
    <row r="334" spans="1:41" ht="14.1" customHeight="1" x14ac:dyDescent="0.2">
      <c r="B334" s="88"/>
      <c r="C334" s="89"/>
      <c r="D334" s="59"/>
      <c r="E334" s="60"/>
      <c r="F334" s="66" t="str">
        <f>IF(F343="","",IF(入力シート!$B$5="","",IF(入力シート!$C$5="",入力シート!$B$5,CONCATENATE(入力シート!$B$5,$A$1,入力シート!$C$5))))</f>
        <v/>
      </c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70" t="s">
        <v>9</v>
      </c>
      <c r="U334" s="106"/>
      <c r="V334" s="97"/>
      <c r="W334" s="98"/>
      <c r="X334" s="99"/>
      <c r="Y334" s="137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9"/>
    </row>
    <row r="335" spans="1:41" ht="14.1" customHeight="1" x14ac:dyDescent="0.2">
      <c r="B335" s="88"/>
      <c r="C335" s="89"/>
      <c r="D335" s="61"/>
      <c r="E335" s="62"/>
      <c r="F335" s="68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71"/>
      <c r="U335" s="107"/>
      <c r="V335" s="100"/>
      <c r="W335" s="101"/>
      <c r="X335" s="102"/>
      <c r="Y335" s="140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142"/>
    </row>
    <row r="336" spans="1:41" ht="14.1" customHeight="1" x14ac:dyDescent="0.2">
      <c r="B336" s="88"/>
      <c r="C336" s="89"/>
      <c r="D336" s="72" t="s">
        <v>7</v>
      </c>
      <c r="E336" s="73"/>
      <c r="F336" s="146" t="s">
        <v>12</v>
      </c>
      <c r="G336" s="143" t="str">
        <f>IF(F334="","",IF(入力シート!$D$5="","",入力シート!$D$5))</f>
        <v/>
      </c>
      <c r="H336" s="144"/>
      <c r="I336" s="144"/>
      <c r="J336" s="144"/>
      <c r="K336" s="144"/>
      <c r="L336" s="145"/>
      <c r="M336" s="110" t="s">
        <v>8</v>
      </c>
      <c r="N336" s="111"/>
      <c r="O336" s="111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  <c r="AA336" s="112"/>
      <c r="AB336" s="112"/>
      <c r="AC336" s="112"/>
      <c r="AD336" s="112"/>
      <c r="AE336" s="112"/>
      <c r="AF336" s="112"/>
      <c r="AG336" s="112"/>
      <c r="AH336" s="112"/>
      <c r="AI336" s="112"/>
      <c r="AJ336" s="112"/>
      <c r="AK336" s="112"/>
      <c r="AL336" s="112"/>
      <c r="AM336" s="113"/>
    </row>
    <row r="337" spans="1:39" ht="14.1" customHeight="1" x14ac:dyDescent="0.2">
      <c r="B337" s="88"/>
      <c r="C337" s="89"/>
      <c r="D337" s="59"/>
      <c r="E337" s="60"/>
      <c r="F337" s="128" t="str">
        <f>IF(F334="","",IF(入力シート!$E$5="","",入力シート!$E$5))</f>
        <v/>
      </c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30"/>
    </row>
    <row r="338" spans="1:39" ht="14.1" customHeight="1" thickBot="1" x14ac:dyDescent="0.25">
      <c r="B338" s="90"/>
      <c r="C338" s="91"/>
      <c r="D338" s="108"/>
      <c r="E338" s="109"/>
      <c r="F338" s="131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3"/>
    </row>
    <row r="339" spans="1:39" ht="6" customHeight="1" thickTop="1" thickBot="1" x14ac:dyDescent="0.25"/>
    <row r="340" spans="1:39" ht="14.1" customHeight="1" thickTop="1" x14ac:dyDescent="0.2">
      <c r="A340" s="1">
        <f>+A274+4</f>
        <v>21</v>
      </c>
      <c r="B340" s="83" t="s">
        <v>19</v>
      </c>
      <c r="C340" s="52"/>
      <c r="D340" s="147" t="s">
        <v>5</v>
      </c>
      <c r="E340" s="148"/>
      <c r="F340" s="63" t="s">
        <v>8</v>
      </c>
      <c r="G340" s="64"/>
      <c r="H340" s="64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193" t="s">
        <v>13</v>
      </c>
      <c r="W340" s="194"/>
      <c r="X340" s="176"/>
      <c r="Y340" s="179" t="str">
        <f>IF(Y345="","",VLOOKUP(Y345,入力シート!$A$110:$H$10000,2,0))</f>
        <v/>
      </c>
      <c r="Z340" s="179"/>
      <c r="AA340" s="179"/>
      <c r="AB340" s="179"/>
      <c r="AC340" s="179"/>
      <c r="AD340" s="179"/>
      <c r="AE340" s="179"/>
      <c r="AF340" s="179"/>
      <c r="AG340" s="179"/>
      <c r="AH340" s="179"/>
      <c r="AI340" s="179"/>
      <c r="AJ340" s="179"/>
      <c r="AK340" s="179"/>
      <c r="AL340" s="179"/>
      <c r="AM340" s="180"/>
    </row>
    <row r="341" spans="1:39" ht="12.6" customHeight="1" x14ac:dyDescent="0.2">
      <c r="B341" s="53"/>
      <c r="C341" s="54"/>
      <c r="D341" s="149"/>
      <c r="E341" s="150"/>
      <c r="F341" s="161" t="str">
        <f>IF(VLOOKUP(A340,入力シート!$A$8:$M$1000,2,0)="","",IF(VLOOKUP(A340,入力シート!$A$8:$M$1000,3,0)="","",VLOOKUP(A340,入力シート!$A$8:$M$1000,2,0)))</f>
        <v/>
      </c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2"/>
      <c r="U341" s="2"/>
      <c r="V341" s="195"/>
      <c r="W341" s="196"/>
      <c r="X341" s="177"/>
      <c r="Y341" s="172"/>
      <c r="Z341" s="172"/>
      <c r="AA341" s="172"/>
      <c r="AB341" s="172"/>
      <c r="AC341" s="172"/>
      <c r="AD341" s="172"/>
      <c r="AE341" s="172"/>
      <c r="AF341" s="172"/>
      <c r="AG341" s="172"/>
      <c r="AH341" s="172"/>
      <c r="AI341" s="172"/>
      <c r="AJ341" s="172"/>
      <c r="AK341" s="172"/>
      <c r="AL341" s="172"/>
      <c r="AM341" s="181"/>
    </row>
    <row r="342" spans="1:39" ht="12.6" customHeight="1" x14ac:dyDescent="0.2">
      <c r="B342" s="53"/>
      <c r="C342" s="54"/>
      <c r="D342" s="149"/>
      <c r="E342" s="150"/>
      <c r="F342" s="163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2"/>
      <c r="U342" s="2"/>
      <c r="V342" s="195"/>
      <c r="W342" s="196"/>
      <c r="X342" s="177"/>
      <c r="Y342" s="172"/>
      <c r="Z342" s="172"/>
      <c r="AA342" s="172"/>
      <c r="AB342" s="172"/>
      <c r="AC342" s="172"/>
      <c r="AD342" s="172"/>
      <c r="AE342" s="172"/>
      <c r="AF342" s="172"/>
      <c r="AG342" s="172"/>
      <c r="AH342" s="172"/>
      <c r="AI342" s="172"/>
      <c r="AJ342" s="172"/>
      <c r="AK342" s="172"/>
      <c r="AL342" s="172"/>
      <c r="AM342" s="181"/>
    </row>
    <row r="343" spans="1:39" ht="12.9" customHeight="1" x14ac:dyDescent="0.2">
      <c r="B343" s="53"/>
      <c r="C343" s="54"/>
      <c r="D343" s="149"/>
      <c r="E343" s="150"/>
      <c r="F343" s="66" t="str">
        <f>IF(VLOOKUP(A340,入力シート!$A$8:$M$1000,2,0)="","",IF(VLOOKUP(A340,入力シート!$A$8:$M$1000,3,0)="",VLOOKUP(A340,入力シート!$A$8:$M$1000,2,0),VLOOKUP(A340,入力シート!$A$8:$M$1000,3,0)))</f>
        <v/>
      </c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70" t="s">
        <v>9</v>
      </c>
      <c r="U343" s="70"/>
      <c r="V343" s="195"/>
      <c r="W343" s="196"/>
      <c r="X343" s="177"/>
      <c r="Y343" s="172"/>
      <c r="Z343" s="172"/>
      <c r="AA343" s="172"/>
      <c r="AB343" s="172"/>
      <c r="AC343" s="172"/>
      <c r="AD343" s="172"/>
      <c r="AE343" s="172"/>
      <c r="AF343" s="172"/>
      <c r="AG343" s="172"/>
      <c r="AH343" s="172"/>
      <c r="AI343" s="172"/>
      <c r="AJ343" s="172"/>
      <c r="AK343" s="172"/>
      <c r="AL343" s="172"/>
      <c r="AM343" s="181"/>
    </row>
    <row r="344" spans="1:39" ht="12.9" customHeight="1" thickBot="1" x14ac:dyDescent="0.25">
      <c r="B344" s="53"/>
      <c r="C344" s="54"/>
      <c r="D344" s="151"/>
      <c r="E344" s="152"/>
      <c r="F344" s="68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71"/>
      <c r="U344" s="71"/>
      <c r="V344" s="197"/>
      <c r="W344" s="198"/>
      <c r="X344" s="178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3"/>
    </row>
    <row r="345" spans="1:39" ht="12.9" customHeight="1" x14ac:dyDescent="0.2">
      <c r="B345" s="53"/>
      <c r="C345" s="54"/>
      <c r="D345" s="153" t="s">
        <v>7</v>
      </c>
      <c r="E345" s="154"/>
      <c r="F345" s="159" t="s">
        <v>12</v>
      </c>
      <c r="G345" s="165" t="str">
        <f>IF(VLOOKUP(A340,入力シート!$A$8:$M$1000,4,0)="","",VLOOKUP(A340,入力シート!$A$8:$M$1000,4,0))</f>
        <v/>
      </c>
      <c r="H345" s="166"/>
      <c r="I345" s="166"/>
      <c r="J345" s="166"/>
      <c r="K345" s="166"/>
      <c r="L345" s="166"/>
      <c r="M345" s="155"/>
      <c r="N345" s="155"/>
      <c r="O345" s="155"/>
      <c r="P345" s="155"/>
      <c r="Q345" s="155"/>
      <c r="R345" s="155"/>
      <c r="S345" s="155"/>
      <c r="T345" s="155"/>
      <c r="U345" s="156"/>
      <c r="V345" s="199" t="s">
        <v>15</v>
      </c>
      <c r="W345" s="200"/>
      <c r="X345" s="173"/>
      <c r="Y345" s="174" t="str">
        <f>IF(VLOOKUP(A340,入力シート!$A$8:$M$1000,7,0)="","",VLOOKUP(A340,入力シート!$A$8:$M$1000,7,0))</f>
        <v/>
      </c>
      <c r="Z345" s="174"/>
      <c r="AA345" s="174"/>
      <c r="AB345" s="174"/>
      <c r="AC345" s="174"/>
      <c r="AD345" s="174"/>
      <c r="AE345" s="174"/>
      <c r="AF345" s="174"/>
      <c r="AG345" s="174"/>
      <c r="AH345" s="174"/>
      <c r="AI345" s="174"/>
      <c r="AJ345" s="174"/>
      <c r="AK345" s="174"/>
      <c r="AL345" s="174"/>
      <c r="AM345" s="175"/>
    </row>
    <row r="346" spans="1:39" ht="12.9" customHeight="1" x14ac:dyDescent="0.2">
      <c r="B346" s="53"/>
      <c r="C346" s="54"/>
      <c r="D346" s="149"/>
      <c r="E346" s="150"/>
      <c r="F346" s="160"/>
      <c r="G346" s="167"/>
      <c r="H346" s="168"/>
      <c r="I346" s="168"/>
      <c r="J346" s="168"/>
      <c r="K346" s="168"/>
      <c r="L346" s="168"/>
      <c r="M346" s="157"/>
      <c r="N346" s="157"/>
      <c r="O346" s="157"/>
      <c r="P346" s="157"/>
      <c r="Q346" s="157"/>
      <c r="R346" s="157"/>
      <c r="S346" s="157"/>
      <c r="T346" s="157"/>
      <c r="U346" s="158"/>
      <c r="V346" s="201"/>
      <c r="W346" s="202"/>
      <c r="X346" s="169"/>
      <c r="Y346" s="170"/>
      <c r="Z346" s="170"/>
      <c r="AA346" s="170"/>
      <c r="AB346" s="170"/>
      <c r="AC346" s="170"/>
      <c r="AD346" s="170"/>
      <c r="AE346" s="170"/>
      <c r="AF346" s="170"/>
      <c r="AG346" s="170"/>
      <c r="AH346" s="170"/>
      <c r="AI346" s="170"/>
      <c r="AJ346" s="170"/>
      <c r="AK346" s="170"/>
      <c r="AL346" s="170"/>
      <c r="AM346" s="171"/>
    </row>
    <row r="347" spans="1:39" ht="12.9" customHeight="1" x14ac:dyDescent="0.2">
      <c r="B347" s="53"/>
      <c r="C347" s="54"/>
      <c r="D347" s="149"/>
      <c r="E347" s="150"/>
      <c r="F347" s="74" t="str">
        <f>IF(VLOOKUP(A340,入力シート!$A$8:$M$1000,5,0)="","",VLOOKUP(A340,入力シート!$A$8:$M$1000,5,0))</f>
        <v/>
      </c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6"/>
      <c r="V347" s="203" t="s">
        <v>16</v>
      </c>
      <c r="W347" s="204"/>
      <c r="X347" s="190" t="str">
        <f>IF(Y345="","",IF(VLOOKUP(Y345,入力シート!$A$110:$H$1000,3,0)="","",VLOOKUP(Y345,入力シート!$A$110:$H$1000,3,0)))</f>
        <v/>
      </c>
      <c r="Y347" s="191"/>
      <c r="Z347" s="191"/>
      <c r="AA347" s="191"/>
      <c r="AB347" s="191"/>
      <c r="AC347" s="191"/>
      <c r="AD347" s="191"/>
      <c r="AE347" s="191"/>
      <c r="AF347" s="191"/>
      <c r="AG347" s="191"/>
      <c r="AH347" s="191"/>
      <c r="AI347" s="191"/>
      <c r="AJ347" s="191"/>
      <c r="AK347" s="191"/>
      <c r="AL347" s="191"/>
      <c r="AM347" s="192"/>
    </row>
    <row r="348" spans="1:39" ht="12.9" customHeight="1" x14ac:dyDescent="0.2">
      <c r="B348" s="53"/>
      <c r="C348" s="54"/>
      <c r="D348" s="149"/>
      <c r="E348" s="150"/>
      <c r="F348" s="77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9"/>
      <c r="V348" s="201"/>
      <c r="W348" s="202"/>
      <c r="X348" s="103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5"/>
    </row>
    <row r="349" spans="1:39" ht="12.9" customHeight="1" x14ac:dyDescent="0.2">
      <c r="B349" s="53"/>
      <c r="C349" s="54"/>
      <c r="D349" s="149"/>
      <c r="E349" s="150"/>
      <c r="F349" s="77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9"/>
      <c r="V349" s="205" t="s">
        <v>14</v>
      </c>
      <c r="W349" s="206"/>
      <c r="X349" s="190" t="str">
        <f>IF(VLOOKUP(A340,入力シート!$A$8:$M$1000,9,0)="","",VLOOKUP(A340,入力シート!$A$8:$M$1000,9,0))</f>
        <v/>
      </c>
      <c r="Y349" s="211"/>
      <c r="Z349" s="209" t="s">
        <v>17</v>
      </c>
      <c r="AA349" s="206"/>
      <c r="AB349" s="218" t="str">
        <f>IF(VLOOKUP(A340,入力シート!$A$8:$M$1000,12,0)="","",VLOOKUP(A340,入力シート!$A$8:$M$1000,12,0))</f>
        <v/>
      </c>
      <c r="AC349" s="219"/>
      <c r="AD349" s="219"/>
      <c r="AE349" s="220"/>
      <c r="AF349" s="209" t="s">
        <v>18</v>
      </c>
      <c r="AG349" s="206"/>
      <c r="AH349" s="214" t="str">
        <f>IF(X349="","",IF(AB349="","",X349*AB349))</f>
        <v/>
      </c>
      <c r="AI349" s="215"/>
      <c r="AJ349" s="215"/>
      <c r="AK349" s="215"/>
      <c r="AL349" s="215"/>
      <c r="AM349" s="224"/>
    </row>
    <row r="350" spans="1:39" ht="12.9" customHeight="1" thickBot="1" x14ac:dyDescent="0.25">
      <c r="B350" s="53"/>
      <c r="C350" s="54"/>
      <c r="D350" s="151"/>
      <c r="E350" s="152"/>
      <c r="F350" s="80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2"/>
      <c r="V350" s="207"/>
      <c r="W350" s="208"/>
      <c r="X350" s="212"/>
      <c r="Y350" s="213"/>
      <c r="Z350" s="210"/>
      <c r="AA350" s="208"/>
      <c r="AB350" s="221"/>
      <c r="AC350" s="222"/>
      <c r="AD350" s="222"/>
      <c r="AE350" s="223"/>
      <c r="AF350" s="210"/>
      <c r="AG350" s="208"/>
      <c r="AH350" s="216"/>
      <c r="AI350" s="217"/>
      <c r="AJ350" s="217"/>
      <c r="AK350" s="217"/>
      <c r="AL350" s="217"/>
      <c r="AM350" s="225"/>
    </row>
    <row r="351" spans="1:39" ht="12.9" customHeight="1" thickTop="1" x14ac:dyDescent="0.2">
      <c r="B351" s="53"/>
      <c r="C351" s="54"/>
      <c r="D351" s="35" t="s">
        <v>10</v>
      </c>
      <c r="E351" s="36"/>
      <c r="F351" s="39" t="str">
        <f>IF(VLOOKUP(A340,入力シート!$A$8:$M$1000,6,0)="","",VLOOKUP(A340,入力シート!$A$8:$M$1000,6,0))</f>
        <v/>
      </c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1"/>
      <c r="V351" s="45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</row>
    <row r="352" spans="1:39" ht="12.9" customHeight="1" thickBot="1" x14ac:dyDescent="0.25">
      <c r="B352" s="55"/>
      <c r="C352" s="56"/>
      <c r="D352" s="37"/>
      <c r="E352" s="38"/>
      <c r="F352" s="42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4"/>
      <c r="V352" s="47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</row>
    <row r="353" spans="1:39" ht="14.1" customHeight="1" thickTop="1" x14ac:dyDescent="0.2">
      <c r="A353" s="1">
        <f>+A340+1</f>
        <v>22</v>
      </c>
      <c r="B353" s="51" t="s">
        <v>1081</v>
      </c>
      <c r="C353" s="52"/>
      <c r="D353" s="147" t="s">
        <v>5</v>
      </c>
      <c r="E353" s="148"/>
      <c r="F353" s="63" t="s">
        <v>8</v>
      </c>
      <c r="G353" s="64"/>
      <c r="H353" s="64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193" t="s">
        <v>13</v>
      </c>
      <c r="W353" s="194"/>
      <c r="X353" s="176"/>
      <c r="Y353" s="179" t="str">
        <f>IF(Y358="","",VLOOKUP(Y358,入力シート!$A$110:$H$10000,2,0))</f>
        <v/>
      </c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80"/>
    </row>
    <row r="354" spans="1:39" ht="12.6" customHeight="1" x14ac:dyDescent="0.2">
      <c r="B354" s="53"/>
      <c r="C354" s="54"/>
      <c r="D354" s="149"/>
      <c r="E354" s="150"/>
      <c r="F354" s="161" t="str">
        <f>IF(VLOOKUP(A353,入力シート!$A$8:$M$1000,2,0)="","",IF(VLOOKUP(A353,入力シート!$A$8:$M$1000,3,0)="","",VLOOKUP(A353,入力シート!$A$8:$M$1000,2,0)))</f>
        <v/>
      </c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2"/>
      <c r="U354" s="2"/>
      <c r="V354" s="195"/>
      <c r="W354" s="196"/>
      <c r="X354" s="177"/>
      <c r="Y354" s="172"/>
      <c r="Z354" s="172"/>
      <c r="AA354" s="172"/>
      <c r="AB354" s="172"/>
      <c r="AC354" s="172"/>
      <c r="AD354" s="172"/>
      <c r="AE354" s="172"/>
      <c r="AF354" s="172"/>
      <c r="AG354" s="172"/>
      <c r="AH354" s="172"/>
      <c r="AI354" s="172"/>
      <c r="AJ354" s="172"/>
      <c r="AK354" s="172"/>
      <c r="AL354" s="172"/>
      <c r="AM354" s="181"/>
    </row>
    <row r="355" spans="1:39" ht="12.6" customHeight="1" x14ac:dyDescent="0.2">
      <c r="B355" s="53"/>
      <c r="C355" s="54"/>
      <c r="D355" s="149"/>
      <c r="E355" s="150"/>
      <c r="F355" s="163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2"/>
      <c r="U355" s="2"/>
      <c r="V355" s="195"/>
      <c r="W355" s="196"/>
      <c r="X355" s="177"/>
      <c r="Y355" s="172"/>
      <c r="Z355" s="172"/>
      <c r="AA355" s="172"/>
      <c r="AB355" s="172"/>
      <c r="AC355" s="172"/>
      <c r="AD355" s="172"/>
      <c r="AE355" s="172"/>
      <c r="AF355" s="172"/>
      <c r="AG355" s="172"/>
      <c r="AH355" s="172"/>
      <c r="AI355" s="172"/>
      <c r="AJ355" s="172"/>
      <c r="AK355" s="172"/>
      <c r="AL355" s="172"/>
      <c r="AM355" s="181"/>
    </row>
    <row r="356" spans="1:39" ht="12.9" customHeight="1" x14ac:dyDescent="0.2">
      <c r="B356" s="53"/>
      <c r="C356" s="54"/>
      <c r="D356" s="149"/>
      <c r="E356" s="150"/>
      <c r="F356" s="66" t="str">
        <f>IF(VLOOKUP(A353,入力シート!$A$8:$M$1000,2,0)="","",IF(VLOOKUP(A353,入力シート!$A$8:$M$1000,3,0)="",VLOOKUP(A353,入力シート!$A$8:$M$1000,2,0),VLOOKUP(A353,入力シート!$A$8:$M$1000,3,0)))</f>
        <v/>
      </c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70" t="s">
        <v>9</v>
      </c>
      <c r="U356" s="70"/>
      <c r="V356" s="195"/>
      <c r="W356" s="196"/>
      <c r="X356" s="177"/>
      <c r="Y356" s="172"/>
      <c r="Z356" s="172"/>
      <c r="AA356" s="172"/>
      <c r="AB356" s="172"/>
      <c r="AC356" s="172"/>
      <c r="AD356" s="172"/>
      <c r="AE356" s="172"/>
      <c r="AF356" s="172"/>
      <c r="AG356" s="172"/>
      <c r="AH356" s="172"/>
      <c r="AI356" s="172"/>
      <c r="AJ356" s="172"/>
      <c r="AK356" s="172"/>
      <c r="AL356" s="172"/>
      <c r="AM356" s="181"/>
    </row>
    <row r="357" spans="1:39" ht="12.9" customHeight="1" thickBot="1" x14ac:dyDescent="0.25">
      <c r="B357" s="53"/>
      <c r="C357" s="54"/>
      <c r="D357" s="151"/>
      <c r="E357" s="152"/>
      <c r="F357" s="68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71"/>
      <c r="U357" s="71"/>
      <c r="V357" s="197"/>
      <c r="W357" s="198"/>
      <c r="X357" s="178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3"/>
    </row>
    <row r="358" spans="1:39" ht="12.9" customHeight="1" x14ac:dyDescent="0.2">
      <c r="B358" s="53"/>
      <c r="C358" s="54"/>
      <c r="D358" s="153" t="s">
        <v>7</v>
      </c>
      <c r="E358" s="154"/>
      <c r="F358" s="159" t="s">
        <v>12</v>
      </c>
      <c r="G358" s="165" t="str">
        <f>IF(VLOOKUP(A353,入力シート!$A$8:$M$1000,4,0)="","",VLOOKUP(A353,入力シート!$A$8:$M$1000,4,0))</f>
        <v/>
      </c>
      <c r="H358" s="166"/>
      <c r="I358" s="166"/>
      <c r="J358" s="166"/>
      <c r="K358" s="166"/>
      <c r="L358" s="166"/>
      <c r="M358" s="155"/>
      <c r="N358" s="155"/>
      <c r="O358" s="155"/>
      <c r="P358" s="155"/>
      <c r="Q358" s="155"/>
      <c r="R358" s="155"/>
      <c r="S358" s="155"/>
      <c r="T358" s="155"/>
      <c r="U358" s="156"/>
      <c r="V358" s="199" t="s">
        <v>15</v>
      </c>
      <c r="W358" s="200"/>
      <c r="X358" s="173"/>
      <c r="Y358" s="174" t="str">
        <f>IF(VLOOKUP(A353,入力シート!$A$8:$M$1000,7,0)="","",VLOOKUP(A353,入力シート!$A$8:$M$1000,7,0))</f>
        <v/>
      </c>
      <c r="Z358" s="174"/>
      <c r="AA358" s="174"/>
      <c r="AB358" s="174"/>
      <c r="AC358" s="174"/>
      <c r="AD358" s="174"/>
      <c r="AE358" s="174"/>
      <c r="AF358" s="174"/>
      <c r="AG358" s="174"/>
      <c r="AH358" s="174"/>
      <c r="AI358" s="174"/>
      <c r="AJ358" s="174"/>
      <c r="AK358" s="174"/>
      <c r="AL358" s="174"/>
      <c r="AM358" s="175"/>
    </row>
    <row r="359" spans="1:39" ht="12.9" customHeight="1" x14ac:dyDescent="0.2">
      <c r="B359" s="53"/>
      <c r="C359" s="54"/>
      <c r="D359" s="149"/>
      <c r="E359" s="150"/>
      <c r="F359" s="160"/>
      <c r="G359" s="167"/>
      <c r="H359" s="168"/>
      <c r="I359" s="168"/>
      <c r="J359" s="168"/>
      <c r="K359" s="168"/>
      <c r="L359" s="168"/>
      <c r="M359" s="157"/>
      <c r="N359" s="157"/>
      <c r="O359" s="157"/>
      <c r="P359" s="157"/>
      <c r="Q359" s="157"/>
      <c r="R359" s="157"/>
      <c r="S359" s="157"/>
      <c r="T359" s="157"/>
      <c r="U359" s="158"/>
      <c r="V359" s="201"/>
      <c r="W359" s="202"/>
      <c r="X359" s="169"/>
      <c r="Y359" s="170"/>
      <c r="Z359" s="170"/>
      <c r="AA359" s="170"/>
      <c r="AB359" s="170"/>
      <c r="AC359" s="170"/>
      <c r="AD359" s="170"/>
      <c r="AE359" s="170"/>
      <c r="AF359" s="170"/>
      <c r="AG359" s="170"/>
      <c r="AH359" s="170"/>
      <c r="AI359" s="170"/>
      <c r="AJ359" s="170"/>
      <c r="AK359" s="170"/>
      <c r="AL359" s="170"/>
      <c r="AM359" s="171"/>
    </row>
    <row r="360" spans="1:39" ht="12.9" customHeight="1" x14ac:dyDescent="0.2">
      <c r="B360" s="53"/>
      <c r="C360" s="54"/>
      <c r="D360" s="149"/>
      <c r="E360" s="150"/>
      <c r="F360" s="74" t="str">
        <f>IF(VLOOKUP(A353,入力シート!$A$8:$M$1000,5,0)="","",VLOOKUP(A353,入力シート!$A$8:$M$1000,5,0))</f>
        <v/>
      </c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6"/>
      <c r="V360" s="203" t="s">
        <v>16</v>
      </c>
      <c r="W360" s="204"/>
      <c r="X360" s="190" t="str">
        <f>IF(Y358="","",IF(VLOOKUP(Y358,入力シート!$A$110:$H$1000,3,0)="","",VLOOKUP(Y358,入力シート!$A$110:$H$1000,3,0)))</f>
        <v/>
      </c>
      <c r="Y360" s="191"/>
      <c r="Z360" s="191"/>
      <c r="AA360" s="191"/>
      <c r="AB360" s="191"/>
      <c r="AC360" s="191"/>
      <c r="AD360" s="191"/>
      <c r="AE360" s="191"/>
      <c r="AF360" s="191"/>
      <c r="AG360" s="191"/>
      <c r="AH360" s="191"/>
      <c r="AI360" s="191"/>
      <c r="AJ360" s="191"/>
      <c r="AK360" s="191"/>
      <c r="AL360" s="191"/>
      <c r="AM360" s="192"/>
    </row>
    <row r="361" spans="1:39" ht="12.9" customHeight="1" x14ac:dyDescent="0.2">
      <c r="B361" s="53"/>
      <c r="C361" s="54"/>
      <c r="D361" s="149"/>
      <c r="E361" s="150"/>
      <c r="F361" s="77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9"/>
      <c r="V361" s="201"/>
      <c r="W361" s="202"/>
      <c r="X361" s="103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5"/>
    </row>
    <row r="362" spans="1:39" ht="12.9" customHeight="1" x14ac:dyDescent="0.2">
      <c r="B362" s="53"/>
      <c r="C362" s="54"/>
      <c r="D362" s="149"/>
      <c r="E362" s="150"/>
      <c r="F362" s="77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9"/>
      <c r="V362" s="205" t="s">
        <v>14</v>
      </c>
      <c r="W362" s="206"/>
      <c r="X362" s="190" t="str">
        <f>IF(VLOOKUP(A353,入力シート!$A$8:$M$1000,9,0)="","",VLOOKUP(A353,入力シート!$A$8:$M$1000,9,0))</f>
        <v/>
      </c>
      <c r="Y362" s="211"/>
      <c r="Z362" s="209" t="s">
        <v>17</v>
      </c>
      <c r="AA362" s="206"/>
      <c r="AB362" s="218" t="str">
        <f>IF(VLOOKUP(A353,入力シート!$A$8:$M$1000,12,0)="","",VLOOKUP(A353,入力シート!$A$8:$M$1000,12,0))</f>
        <v/>
      </c>
      <c r="AC362" s="219"/>
      <c r="AD362" s="219"/>
      <c r="AE362" s="220"/>
      <c r="AF362" s="209" t="s">
        <v>18</v>
      </c>
      <c r="AG362" s="206"/>
      <c r="AH362" s="214" t="str">
        <f>IF(X362="","",IF(AB362="","",X362*AB362))</f>
        <v/>
      </c>
      <c r="AI362" s="215"/>
      <c r="AJ362" s="215"/>
      <c r="AK362" s="215"/>
      <c r="AL362" s="215"/>
      <c r="AM362" s="224"/>
    </row>
    <row r="363" spans="1:39" ht="12.9" customHeight="1" thickBot="1" x14ac:dyDescent="0.25">
      <c r="B363" s="53"/>
      <c r="C363" s="54"/>
      <c r="D363" s="151"/>
      <c r="E363" s="152"/>
      <c r="F363" s="80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2"/>
      <c r="V363" s="207"/>
      <c r="W363" s="208"/>
      <c r="X363" s="212"/>
      <c r="Y363" s="213"/>
      <c r="Z363" s="210"/>
      <c r="AA363" s="208"/>
      <c r="AB363" s="221"/>
      <c r="AC363" s="222"/>
      <c r="AD363" s="222"/>
      <c r="AE363" s="223"/>
      <c r="AF363" s="210"/>
      <c r="AG363" s="208"/>
      <c r="AH363" s="216"/>
      <c r="AI363" s="217"/>
      <c r="AJ363" s="217"/>
      <c r="AK363" s="217"/>
      <c r="AL363" s="217"/>
      <c r="AM363" s="225"/>
    </row>
    <row r="364" spans="1:39" ht="12.9" customHeight="1" thickTop="1" x14ac:dyDescent="0.2">
      <c r="B364" s="53"/>
      <c r="C364" s="54"/>
      <c r="D364" s="35" t="s">
        <v>10</v>
      </c>
      <c r="E364" s="36"/>
      <c r="F364" s="39" t="str">
        <f>IF(VLOOKUP(A353,入力シート!$A$8:$M$1000,6,0)="","",VLOOKUP(A353,入力シート!$A$8:$M$1000,6,0))</f>
        <v/>
      </c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1"/>
      <c r="V364" s="45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</row>
    <row r="365" spans="1:39" ht="12.9" customHeight="1" thickBot="1" x14ac:dyDescent="0.25">
      <c r="B365" s="55"/>
      <c r="C365" s="56"/>
      <c r="D365" s="37"/>
      <c r="E365" s="38"/>
      <c r="F365" s="42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4"/>
      <c r="V365" s="47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</row>
    <row r="366" spans="1:39" ht="14.1" customHeight="1" thickTop="1" x14ac:dyDescent="0.2">
      <c r="A366" s="1">
        <f>+A353+1</f>
        <v>23</v>
      </c>
      <c r="B366" s="51" t="s">
        <v>1082</v>
      </c>
      <c r="C366" s="52"/>
      <c r="D366" s="147" t="s">
        <v>5</v>
      </c>
      <c r="E366" s="148"/>
      <c r="F366" s="63" t="s">
        <v>8</v>
      </c>
      <c r="G366" s="64"/>
      <c r="H366" s="64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193" t="s">
        <v>13</v>
      </c>
      <c r="W366" s="194"/>
      <c r="X366" s="176"/>
      <c r="Y366" s="179" t="str">
        <f>IF(Y371="","",VLOOKUP(Y371,入力シート!$A$110:$H$10000,2,0))</f>
        <v/>
      </c>
      <c r="Z366" s="179"/>
      <c r="AA366" s="179"/>
      <c r="AB366" s="179"/>
      <c r="AC366" s="179"/>
      <c r="AD366" s="179"/>
      <c r="AE366" s="179"/>
      <c r="AF366" s="179"/>
      <c r="AG366" s="179"/>
      <c r="AH366" s="179"/>
      <c r="AI366" s="179"/>
      <c r="AJ366" s="179"/>
      <c r="AK366" s="179"/>
      <c r="AL366" s="179"/>
      <c r="AM366" s="180"/>
    </row>
    <row r="367" spans="1:39" ht="12.6" customHeight="1" x14ac:dyDescent="0.2">
      <c r="B367" s="53"/>
      <c r="C367" s="54"/>
      <c r="D367" s="149"/>
      <c r="E367" s="150"/>
      <c r="F367" s="161" t="str">
        <f>IF(VLOOKUP(A366,入力シート!$A$8:$M$1000,2,0)="","",IF(VLOOKUP(A366,入力シート!$A$8:$M$1000,3,0)="","",VLOOKUP(A366,入力シート!$A$8:$M$1000,2,0)))</f>
        <v/>
      </c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2"/>
      <c r="U367" s="2"/>
      <c r="V367" s="195"/>
      <c r="W367" s="196"/>
      <c r="X367" s="177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81"/>
    </row>
    <row r="368" spans="1:39" ht="12.6" customHeight="1" x14ac:dyDescent="0.2">
      <c r="B368" s="53"/>
      <c r="C368" s="54"/>
      <c r="D368" s="149"/>
      <c r="E368" s="150"/>
      <c r="F368" s="163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2"/>
      <c r="U368" s="2"/>
      <c r="V368" s="195"/>
      <c r="W368" s="196"/>
      <c r="X368" s="177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81"/>
    </row>
    <row r="369" spans="1:39" ht="12.9" customHeight="1" x14ac:dyDescent="0.2">
      <c r="B369" s="53"/>
      <c r="C369" s="54"/>
      <c r="D369" s="149"/>
      <c r="E369" s="150"/>
      <c r="F369" s="66" t="str">
        <f>IF(VLOOKUP(A366,入力シート!$A$8:$M$1000,2,0)="","",IF(VLOOKUP(A366,入力シート!$A$8:$M$1000,3,0)="",VLOOKUP(A366,入力シート!$A$8:$M$1000,2,0),VLOOKUP(A366,入力シート!$A$8:$M$1000,3,0)))</f>
        <v/>
      </c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70" t="s">
        <v>9</v>
      </c>
      <c r="U369" s="70"/>
      <c r="V369" s="195"/>
      <c r="W369" s="196"/>
      <c r="X369" s="177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81"/>
    </row>
    <row r="370" spans="1:39" ht="12.9" customHeight="1" thickBot="1" x14ac:dyDescent="0.25">
      <c r="B370" s="53"/>
      <c r="C370" s="54"/>
      <c r="D370" s="151"/>
      <c r="E370" s="152"/>
      <c r="F370" s="68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71"/>
      <c r="U370" s="71"/>
      <c r="V370" s="197"/>
      <c r="W370" s="198"/>
      <c r="X370" s="178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3"/>
    </row>
    <row r="371" spans="1:39" ht="12.9" customHeight="1" x14ac:dyDescent="0.2">
      <c r="B371" s="53"/>
      <c r="C371" s="54"/>
      <c r="D371" s="153" t="s">
        <v>7</v>
      </c>
      <c r="E371" s="154"/>
      <c r="F371" s="159" t="s">
        <v>12</v>
      </c>
      <c r="G371" s="165" t="str">
        <f>IF(VLOOKUP(A366,入力シート!$A$8:$M$1000,4,0)="","",VLOOKUP(A366,入力シート!$A$8:$M$1000,4,0))</f>
        <v/>
      </c>
      <c r="H371" s="166"/>
      <c r="I371" s="166"/>
      <c r="J371" s="166"/>
      <c r="K371" s="166"/>
      <c r="L371" s="166"/>
      <c r="M371" s="155"/>
      <c r="N371" s="155"/>
      <c r="O371" s="155"/>
      <c r="P371" s="155"/>
      <c r="Q371" s="155"/>
      <c r="R371" s="155"/>
      <c r="S371" s="155"/>
      <c r="T371" s="155"/>
      <c r="U371" s="156"/>
      <c r="V371" s="199" t="s">
        <v>15</v>
      </c>
      <c r="W371" s="200"/>
      <c r="X371" s="173"/>
      <c r="Y371" s="174" t="str">
        <f>IF(VLOOKUP(A366,入力シート!$A$8:$M$1000,7,0)="","",VLOOKUP(A366,入力シート!$A$8:$M$1000,7,0))</f>
        <v/>
      </c>
      <c r="Z371" s="174"/>
      <c r="AA371" s="174"/>
      <c r="AB371" s="174"/>
      <c r="AC371" s="174"/>
      <c r="AD371" s="174"/>
      <c r="AE371" s="174"/>
      <c r="AF371" s="174"/>
      <c r="AG371" s="174"/>
      <c r="AH371" s="174"/>
      <c r="AI371" s="174"/>
      <c r="AJ371" s="174"/>
      <c r="AK371" s="174"/>
      <c r="AL371" s="174"/>
      <c r="AM371" s="175"/>
    </row>
    <row r="372" spans="1:39" ht="12.9" customHeight="1" x14ac:dyDescent="0.2">
      <c r="B372" s="53"/>
      <c r="C372" s="54"/>
      <c r="D372" s="149"/>
      <c r="E372" s="150"/>
      <c r="F372" s="160"/>
      <c r="G372" s="167"/>
      <c r="H372" s="168"/>
      <c r="I372" s="168"/>
      <c r="J372" s="168"/>
      <c r="K372" s="168"/>
      <c r="L372" s="168"/>
      <c r="M372" s="157"/>
      <c r="N372" s="157"/>
      <c r="O372" s="157"/>
      <c r="P372" s="157"/>
      <c r="Q372" s="157"/>
      <c r="R372" s="157"/>
      <c r="S372" s="157"/>
      <c r="T372" s="157"/>
      <c r="U372" s="158"/>
      <c r="V372" s="201"/>
      <c r="W372" s="202"/>
      <c r="X372" s="169"/>
      <c r="Y372" s="170"/>
      <c r="Z372" s="170"/>
      <c r="AA372" s="170"/>
      <c r="AB372" s="170"/>
      <c r="AC372" s="170"/>
      <c r="AD372" s="170"/>
      <c r="AE372" s="170"/>
      <c r="AF372" s="170"/>
      <c r="AG372" s="170"/>
      <c r="AH372" s="170"/>
      <c r="AI372" s="170"/>
      <c r="AJ372" s="170"/>
      <c r="AK372" s="170"/>
      <c r="AL372" s="170"/>
      <c r="AM372" s="171"/>
    </row>
    <row r="373" spans="1:39" ht="12.9" customHeight="1" x14ac:dyDescent="0.2">
      <c r="B373" s="53"/>
      <c r="C373" s="54"/>
      <c r="D373" s="149"/>
      <c r="E373" s="150"/>
      <c r="F373" s="74" t="str">
        <f>IF(VLOOKUP(A366,入力シート!$A$8:$M$1000,5,0)="","",VLOOKUP(A366,入力シート!$A$8:$M$1000,5,0))</f>
        <v/>
      </c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6"/>
      <c r="V373" s="203" t="s">
        <v>16</v>
      </c>
      <c r="W373" s="204"/>
      <c r="X373" s="190" t="str">
        <f>IF(Y371="","",IF(VLOOKUP(Y371,入力シート!$A$110:$H$1000,3,0)="","",VLOOKUP(Y371,入力シート!$A$110:$H$1000,3,0)))</f>
        <v/>
      </c>
      <c r="Y373" s="191"/>
      <c r="Z373" s="191"/>
      <c r="AA373" s="191"/>
      <c r="AB373" s="191"/>
      <c r="AC373" s="191"/>
      <c r="AD373" s="191"/>
      <c r="AE373" s="191"/>
      <c r="AF373" s="191"/>
      <c r="AG373" s="191"/>
      <c r="AH373" s="191"/>
      <c r="AI373" s="191"/>
      <c r="AJ373" s="191"/>
      <c r="AK373" s="191"/>
      <c r="AL373" s="191"/>
      <c r="AM373" s="192"/>
    </row>
    <row r="374" spans="1:39" ht="12.9" customHeight="1" x14ac:dyDescent="0.2">
      <c r="B374" s="53"/>
      <c r="C374" s="54"/>
      <c r="D374" s="149"/>
      <c r="E374" s="150"/>
      <c r="F374" s="77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9"/>
      <c r="V374" s="201"/>
      <c r="W374" s="202"/>
      <c r="X374" s="103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5"/>
    </row>
    <row r="375" spans="1:39" ht="12.9" customHeight="1" x14ac:dyDescent="0.2">
      <c r="B375" s="53"/>
      <c r="C375" s="54"/>
      <c r="D375" s="149"/>
      <c r="E375" s="150"/>
      <c r="F375" s="77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9"/>
      <c r="V375" s="205" t="s">
        <v>14</v>
      </c>
      <c r="W375" s="206"/>
      <c r="X375" s="190" t="str">
        <f>IF(VLOOKUP(A366,入力シート!$A$8:$M$1000,9,0)="","",VLOOKUP(A366,入力シート!$A$8:$M$1000,9,0))</f>
        <v/>
      </c>
      <c r="Y375" s="211"/>
      <c r="Z375" s="209" t="s">
        <v>17</v>
      </c>
      <c r="AA375" s="206"/>
      <c r="AB375" s="218" t="str">
        <f>IF(VLOOKUP(A366,入力シート!$A$8:$M$1000,12,0)="","",VLOOKUP(A366,入力シート!$A$8:$M$1000,12,0))</f>
        <v/>
      </c>
      <c r="AC375" s="219"/>
      <c r="AD375" s="219"/>
      <c r="AE375" s="220"/>
      <c r="AF375" s="209" t="s">
        <v>18</v>
      </c>
      <c r="AG375" s="206"/>
      <c r="AH375" s="214" t="str">
        <f>IF(X375="","",IF(AB375="","",X375*AB375))</f>
        <v/>
      </c>
      <c r="AI375" s="215"/>
      <c r="AJ375" s="215"/>
      <c r="AK375" s="215"/>
      <c r="AL375" s="215"/>
      <c r="AM375" s="224"/>
    </row>
    <row r="376" spans="1:39" ht="12.9" customHeight="1" thickBot="1" x14ac:dyDescent="0.25">
      <c r="B376" s="53"/>
      <c r="C376" s="54"/>
      <c r="D376" s="151"/>
      <c r="E376" s="152"/>
      <c r="F376" s="80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2"/>
      <c r="V376" s="207"/>
      <c r="W376" s="208"/>
      <c r="X376" s="212"/>
      <c r="Y376" s="213"/>
      <c r="Z376" s="210"/>
      <c r="AA376" s="208"/>
      <c r="AB376" s="221"/>
      <c r="AC376" s="222"/>
      <c r="AD376" s="222"/>
      <c r="AE376" s="223"/>
      <c r="AF376" s="210"/>
      <c r="AG376" s="208"/>
      <c r="AH376" s="216"/>
      <c r="AI376" s="217"/>
      <c r="AJ376" s="217"/>
      <c r="AK376" s="217"/>
      <c r="AL376" s="217"/>
      <c r="AM376" s="225"/>
    </row>
    <row r="377" spans="1:39" ht="12.9" customHeight="1" thickTop="1" x14ac:dyDescent="0.2">
      <c r="B377" s="53"/>
      <c r="C377" s="54"/>
      <c r="D377" s="35" t="s">
        <v>10</v>
      </c>
      <c r="E377" s="36"/>
      <c r="F377" s="39" t="str">
        <f>IF(VLOOKUP(A366,入力シート!$A$8:$M$1000,6,0)="","",VLOOKUP(A366,入力シート!$A$8:$M$1000,6,0))</f>
        <v/>
      </c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1"/>
      <c r="V377" s="45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</row>
    <row r="378" spans="1:39" ht="12.9" customHeight="1" thickBot="1" x14ac:dyDescent="0.25">
      <c r="B378" s="55"/>
      <c r="C378" s="56"/>
      <c r="D378" s="37"/>
      <c r="E378" s="38"/>
      <c r="F378" s="42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4"/>
      <c r="V378" s="47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</row>
    <row r="379" spans="1:39" ht="14.1" customHeight="1" thickTop="1" x14ac:dyDescent="0.2">
      <c r="A379" s="1">
        <f>+A366+1</f>
        <v>24</v>
      </c>
      <c r="B379" s="51" t="s">
        <v>1083</v>
      </c>
      <c r="C379" s="52"/>
      <c r="D379" s="147" t="s">
        <v>5</v>
      </c>
      <c r="E379" s="148"/>
      <c r="F379" s="63" t="s">
        <v>8</v>
      </c>
      <c r="G379" s="64"/>
      <c r="H379" s="64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193" t="s">
        <v>13</v>
      </c>
      <c r="W379" s="194"/>
      <c r="X379" s="176"/>
      <c r="Y379" s="179" t="str">
        <f>IF(Y384="","",VLOOKUP(Y384,入力シート!$A$110:$H$10000,2,0))</f>
        <v/>
      </c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  <c r="AK379" s="179"/>
      <c r="AL379" s="179"/>
      <c r="AM379" s="180"/>
    </row>
    <row r="380" spans="1:39" ht="12.6" customHeight="1" x14ac:dyDescent="0.2">
      <c r="B380" s="53"/>
      <c r="C380" s="54"/>
      <c r="D380" s="149"/>
      <c r="E380" s="150"/>
      <c r="F380" s="161" t="str">
        <f>IF(VLOOKUP(A379,入力シート!$A$8:$M$1000,2,0)="","",IF(VLOOKUP(A379,入力シート!$A$8:$M$1000,3,0)="","",VLOOKUP(A379,入力シート!$A$8:$M$1000,2,0)))</f>
        <v/>
      </c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2"/>
      <c r="U380" s="2"/>
      <c r="V380" s="195"/>
      <c r="W380" s="196"/>
      <c r="X380" s="177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81"/>
    </row>
    <row r="381" spans="1:39" ht="12.6" customHeight="1" x14ac:dyDescent="0.2">
      <c r="B381" s="53"/>
      <c r="C381" s="54"/>
      <c r="D381" s="149"/>
      <c r="E381" s="150"/>
      <c r="F381" s="163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2"/>
      <c r="U381" s="2"/>
      <c r="V381" s="195"/>
      <c r="W381" s="196"/>
      <c r="X381" s="177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81"/>
    </row>
    <row r="382" spans="1:39" ht="12.9" customHeight="1" x14ac:dyDescent="0.2">
      <c r="B382" s="53"/>
      <c r="C382" s="54"/>
      <c r="D382" s="149"/>
      <c r="E382" s="150"/>
      <c r="F382" s="66" t="str">
        <f>IF(VLOOKUP(A379,入力シート!$A$8:$M$1000,2,0)="","",IF(VLOOKUP(A379,入力シート!$A$8:$M$1000,3,0)="",VLOOKUP(A379,入力シート!$A$8:$M$1000,2,0),VLOOKUP(A379,入力シート!$A$8:$M$1000,3,0)))</f>
        <v/>
      </c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70" t="s">
        <v>9</v>
      </c>
      <c r="U382" s="70"/>
      <c r="V382" s="195"/>
      <c r="W382" s="196"/>
      <c r="X382" s="177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81"/>
    </row>
    <row r="383" spans="1:39" ht="12.9" customHeight="1" thickBot="1" x14ac:dyDescent="0.25">
      <c r="B383" s="53"/>
      <c r="C383" s="54"/>
      <c r="D383" s="151"/>
      <c r="E383" s="152"/>
      <c r="F383" s="68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71"/>
      <c r="U383" s="71"/>
      <c r="V383" s="197"/>
      <c r="W383" s="198"/>
      <c r="X383" s="178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3"/>
    </row>
    <row r="384" spans="1:39" ht="12.9" customHeight="1" x14ac:dyDescent="0.2">
      <c r="B384" s="53"/>
      <c r="C384" s="54"/>
      <c r="D384" s="153" t="s">
        <v>7</v>
      </c>
      <c r="E384" s="154"/>
      <c r="F384" s="159" t="s">
        <v>12</v>
      </c>
      <c r="G384" s="165" t="str">
        <f>IF(VLOOKUP(A379,入力シート!$A$8:$M$1000,4,0)="","",VLOOKUP(A379,入力シート!$A$8:$M$1000,4,0))</f>
        <v/>
      </c>
      <c r="H384" s="166"/>
      <c r="I384" s="166"/>
      <c r="J384" s="166"/>
      <c r="K384" s="166"/>
      <c r="L384" s="166"/>
      <c r="M384" s="155"/>
      <c r="N384" s="155"/>
      <c r="O384" s="155"/>
      <c r="P384" s="155"/>
      <c r="Q384" s="155"/>
      <c r="R384" s="155"/>
      <c r="S384" s="155"/>
      <c r="T384" s="155"/>
      <c r="U384" s="156"/>
      <c r="V384" s="199" t="s">
        <v>15</v>
      </c>
      <c r="W384" s="200"/>
      <c r="X384" s="173"/>
      <c r="Y384" s="174" t="str">
        <f>IF(VLOOKUP(A379,入力シート!$A$8:$M$1000,7,0)="","",VLOOKUP(A379,入力シート!$A$8:$M$1000,7,0))</f>
        <v/>
      </c>
      <c r="Z384" s="174"/>
      <c r="AA384" s="174"/>
      <c r="AB384" s="174"/>
      <c r="AC384" s="174"/>
      <c r="AD384" s="174"/>
      <c r="AE384" s="174"/>
      <c r="AF384" s="174"/>
      <c r="AG384" s="174"/>
      <c r="AH384" s="174"/>
      <c r="AI384" s="174"/>
      <c r="AJ384" s="174"/>
      <c r="AK384" s="174"/>
      <c r="AL384" s="174"/>
      <c r="AM384" s="175"/>
    </row>
    <row r="385" spans="1:41" ht="12.9" customHeight="1" x14ac:dyDescent="0.2">
      <c r="B385" s="53"/>
      <c r="C385" s="54"/>
      <c r="D385" s="149"/>
      <c r="E385" s="150"/>
      <c r="F385" s="160"/>
      <c r="G385" s="167"/>
      <c r="H385" s="168"/>
      <c r="I385" s="168"/>
      <c r="J385" s="168"/>
      <c r="K385" s="168"/>
      <c r="L385" s="168"/>
      <c r="M385" s="157"/>
      <c r="N385" s="157"/>
      <c r="O385" s="157"/>
      <c r="P385" s="157"/>
      <c r="Q385" s="157"/>
      <c r="R385" s="157"/>
      <c r="S385" s="157"/>
      <c r="T385" s="157"/>
      <c r="U385" s="158"/>
      <c r="V385" s="201"/>
      <c r="W385" s="202"/>
      <c r="X385" s="169"/>
      <c r="Y385" s="170"/>
      <c r="Z385" s="170"/>
      <c r="AA385" s="170"/>
      <c r="AB385" s="170"/>
      <c r="AC385" s="170"/>
      <c r="AD385" s="170"/>
      <c r="AE385" s="170"/>
      <c r="AF385" s="170"/>
      <c r="AG385" s="170"/>
      <c r="AH385" s="170"/>
      <c r="AI385" s="170"/>
      <c r="AJ385" s="170"/>
      <c r="AK385" s="170"/>
      <c r="AL385" s="170"/>
      <c r="AM385" s="171"/>
    </row>
    <row r="386" spans="1:41" ht="12.9" customHeight="1" x14ac:dyDescent="0.2">
      <c r="B386" s="53"/>
      <c r="C386" s="54"/>
      <c r="D386" s="149"/>
      <c r="E386" s="150"/>
      <c r="F386" s="74" t="str">
        <f>IF(VLOOKUP(A379,入力シート!$A$8:$M$1000,5,0)="","",VLOOKUP(A379,入力シート!$A$8:$M$1000,5,0))</f>
        <v/>
      </c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6"/>
      <c r="V386" s="203" t="s">
        <v>16</v>
      </c>
      <c r="W386" s="204"/>
      <c r="X386" s="190" t="str">
        <f>IF(Y384="","",IF(VLOOKUP(Y384,入力シート!$A$110:$H$1000,3,0)="","",VLOOKUP(Y384,入力シート!$A$110:$H$1000,3,0)))</f>
        <v/>
      </c>
      <c r="Y386" s="191"/>
      <c r="Z386" s="191"/>
      <c r="AA386" s="191"/>
      <c r="AB386" s="191"/>
      <c r="AC386" s="191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2"/>
    </row>
    <row r="387" spans="1:41" ht="12.9" customHeight="1" x14ac:dyDescent="0.2">
      <c r="B387" s="53"/>
      <c r="C387" s="54"/>
      <c r="D387" s="149"/>
      <c r="E387" s="150"/>
      <c r="F387" s="77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9"/>
      <c r="V387" s="201"/>
      <c r="W387" s="202"/>
      <c r="X387" s="103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5"/>
    </row>
    <row r="388" spans="1:41" ht="12.9" customHeight="1" x14ac:dyDescent="0.2">
      <c r="B388" s="53"/>
      <c r="C388" s="54"/>
      <c r="D388" s="149"/>
      <c r="E388" s="150"/>
      <c r="F388" s="77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9"/>
      <c r="V388" s="205" t="s">
        <v>14</v>
      </c>
      <c r="W388" s="206"/>
      <c r="X388" s="190" t="str">
        <f>IF(VLOOKUP(A379,入力シート!$A$8:$M$1000,9,0)="","",VLOOKUP(A379,入力シート!$A$8:$M$1000,9,0))</f>
        <v/>
      </c>
      <c r="Y388" s="211"/>
      <c r="Z388" s="209" t="s">
        <v>17</v>
      </c>
      <c r="AA388" s="206"/>
      <c r="AB388" s="218" t="str">
        <f>IF(VLOOKUP(A379,入力シート!$A$8:$M$1000,12,0)="","",VLOOKUP(A379,入力シート!$A$8:$M$1000,12,0))</f>
        <v/>
      </c>
      <c r="AC388" s="219"/>
      <c r="AD388" s="219"/>
      <c r="AE388" s="220"/>
      <c r="AF388" s="209" t="s">
        <v>18</v>
      </c>
      <c r="AG388" s="206"/>
      <c r="AH388" s="214" t="str">
        <f>IF(X388="","",IF(AB388="","",X388*AB388))</f>
        <v/>
      </c>
      <c r="AI388" s="215"/>
      <c r="AJ388" s="215"/>
      <c r="AK388" s="215"/>
      <c r="AL388" s="215"/>
      <c r="AM388" s="224"/>
    </row>
    <row r="389" spans="1:41" ht="12.9" customHeight="1" thickBot="1" x14ac:dyDescent="0.25">
      <c r="B389" s="53"/>
      <c r="C389" s="54"/>
      <c r="D389" s="151"/>
      <c r="E389" s="152"/>
      <c r="F389" s="80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2"/>
      <c r="V389" s="207"/>
      <c r="W389" s="208"/>
      <c r="X389" s="212"/>
      <c r="Y389" s="213"/>
      <c r="Z389" s="210"/>
      <c r="AA389" s="208"/>
      <c r="AB389" s="221"/>
      <c r="AC389" s="222"/>
      <c r="AD389" s="222"/>
      <c r="AE389" s="223"/>
      <c r="AF389" s="210"/>
      <c r="AG389" s="208"/>
      <c r="AH389" s="216"/>
      <c r="AI389" s="217"/>
      <c r="AJ389" s="217"/>
      <c r="AK389" s="217"/>
      <c r="AL389" s="217"/>
      <c r="AM389" s="225"/>
    </row>
    <row r="390" spans="1:41" ht="12.9" customHeight="1" thickTop="1" x14ac:dyDescent="0.2">
      <c r="B390" s="53"/>
      <c r="C390" s="54"/>
      <c r="D390" s="35" t="s">
        <v>10</v>
      </c>
      <c r="E390" s="36"/>
      <c r="F390" s="39" t="str">
        <f>IF(VLOOKUP(A379,入力シート!$A$8:$M$1000,6,0)="","",VLOOKUP(A379,入力シート!$A$8:$M$1000,6,0))</f>
        <v/>
      </c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1"/>
      <c r="V390" s="45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</row>
    <row r="391" spans="1:41" ht="12.9" customHeight="1" thickBot="1" x14ac:dyDescent="0.25">
      <c r="B391" s="55"/>
      <c r="C391" s="56"/>
      <c r="D391" s="37"/>
      <c r="E391" s="38"/>
      <c r="F391" s="42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4"/>
      <c r="V391" s="47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  <c r="AM391" s="48"/>
    </row>
    <row r="392" spans="1:41" ht="14.1" customHeight="1" thickTop="1" x14ac:dyDescent="0.2">
      <c r="B392" s="49" t="s">
        <v>24</v>
      </c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AB392" s="17" t="s">
        <v>20</v>
      </c>
      <c r="AC392" s="18"/>
      <c r="AD392" s="18"/>
      <c r="AE392" s="19"/>
      <c r="AF392" s="11" t="s">
        <v>21</v>
      </c>
      <c r="AG392" s="12"/>
      <c r="AH392" s="12"/>
      <c r="AI392" s="12"/>
      <c r="AJ392" s="12"/>
      <c r="AK392" s="12"/>
      <c r="AL392" s="12"/>
      <c r="AM392" s="13"/>
    </row>
    <row r="393" spans="1:41" ht="14.1" customHeight="1" x14ac:dyDescent="0.2"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AB393" s="20"/>
      <c r="AC393" s="21"/>
      <c r="AD393" s="21"/>
      <c r="AE393" s="22"/>
      <c r="AF393" s="14"/>
      <c r="AG393" s="15"/>
      <c r="AH393" s="15"/>
      <c r="AI393" s="15"/>
      <c r="AJ393" s="15"/>
      <c r="AK393" s="15"/>
      <c r="AL393" s="15"/>
      <c r="AM393" s="16"/>
    </row>
    <row r="394" spans="1:41" ht="14.1" customHeight="1" x14ac:dyDescent="0.2">
      <c r="B394" s="17" t="s">
        <v>25</v>
      </c>
      <c r="C394" s="18"/>
      <c r="D394" s="18"/>
      <c r="E394" s="19"/>
      <c r="F394" s="11"/>
      <c r="G394" s="12"/>
      <c r="H394" s="12"/>
      <c r="I394" s="12"/>
      <c r="J394" s="12"/>
      <c r="K394" s="13"/>
      <c r="L394" s="17" t="s">
        <v>26</v>
      </c>
      <c r="M394" s="18"/>
      <c r="N394" s="18"/>
      <c r="O394" s="19"/>
      <c r="P394" s="11"/>
      <c r="Q394" s="12"/>
      <c r="R394" s="12"/>
      <c r="S394" s="12"/>
      <c r="T394" s="12"/>
      <c r="U394" s="13"/>
      <c r="W394" s="23" t="s">
        <v>23</v>
      </c>
      <c r="X394" s="25" t="str">
        <f>IF(SUM(X349,X362,X375,X388)=0,"",SUM(X349,X362,X375,X388))</f>
        <v/>
      </c>
      <c r="Y394" s="18"/>
      <c r="Z394" s="26"/>
      <c r="AA394" s="23" t="s">
        <v>18</v>
      </c>
      <c r="AB394" s="29" t="str">
        <f>IF(SUM(AH349,AH362,AH375,AH388)=0,"",SUM(AH349,AH362,AH375,AH388))</f>
        <v/>
      </c>
      <c r="AC394" s="30"/>
      <c r="AD394" s="30"/>
      <c r="AE394" s="30"/>
      <c r="AF394" s="30"/>
      <c r="AG394" s="30"/>
      <c r="AH394" s="31"/>
      <c r="AI394" s="23" t="s">
        <v>22</v>
      </c>
      <c r="AJ394" s="11"/>
      <c r="AK394" s="12"/>
      <c r="AL394" s="12"/>
      <c r="AM394" s="13"/>
    </row>
    <row r="395" spans="1:41" ht="14.1" customHeight="1" x14ac:dyDescent="0.2">
      <c r="B395" s="20"/>
      <c r="C395" s="21"/>
      <c r="D395" s="21"/>
      <c r="E395" s="22"/>
      <c r="F395" s="14"/>
      <c r="G395" s="15"/>
      <c r="H395" s="15"/>
      <c r="I395" s="15"/>
      <c r="J395" s="15"/>
      <c r="K395" s="16"/>
      <c r="L395" s="20"/>
      <c r="M395" s="21"/>
      <c r="N395" s="21"/>
      <c r="O395" s="22"/>
      <c r="P395" s="14"/>
      <c r="Q395" s="15"/>
      <c r="R395" s="15"/>
      <c r="S395" s="15"/>
      <c r="T395" s="15"/>
      <c r="U395" s="16"/>
      <c r="W395" s="24"/>
      <c r="X395" s="27"/>
      <c r="Y395" s="21"/>
      <c r="Z395" s="28"/>
      <c r="AA395" s="24"/>
      <c r="AB395" s="32"/>
      <c r="AC395" s="33"/>
      <c r="AD395" s="33"/>
      <c r="AE395" s="33"/>
      <c r="AF395" s="33"/>
      <c r="AG395" s="33"/>
      <c r="AH395" s="34"/>
      <c r="AI395" s="24"/>
      <c r="AJ395" s="14"/>
      <c r="AK395" s="15"/>
      <c r="AL395" s="15"/>
      <c r="AM395" s="16"/>
    </row>
    <row r="397" spans="1:41" ht="23.1" customHeight="1" x14ac:dyDescent="0.2">
      <c r="A397" s="127" t="s">
        <v>1089</v>
      </c>
      <c r="B397" s="9" t="s">
        <v>27</v>
      </c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5"/>
      <c r="X397" s="5"/>
      <c r="Y397" s="6"/>
      <c r="Z397" s="226" t="s">
        <v>3</v>
      </c>
      <c r="AA397" s="227"/>
      <c r="AB397" s="227"/>
      <c r="AC397" s="227"/>
      <c r="AD397" s="227"/>
      <c r="AE397" s="228"/>
      <c r="AF397" s="186" t="s">
        <v>4</v>
      </c>
      <c r="AG397" s="187"/>
      <c r="AH397" s="191" t="str">
        <f>IF(F400="","",A399)</f>
        <v/>
      </c>
      <c r="AI397" s="191"/>
      <c r="AJ397" s="184" t="s">
        <v>2</v>
      </c>
      <c r="AK397" s="191" t="str">
        <f>IF(F400="","",AK331)</f>
        <v/>
      </c>
      <c r="AL397" s="191"/>
      <c r="AM397" s="84" t="s">
        <v>1</v>
      </c>
    </row>
    <row r="398" spans="1:41" ht="14.1" customHeight="1" thickBot="1" x14ac:dyDescent="0.25">
      <c r="B398" s="10" t="s">
        <v>0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7"/>
      <c r="X398" s="7"/>
      <c r="Y398" s="8"/>
      <c r="Z398" s="229"/>
      <c r="AA398" s="230"/>
      <c r="AB398" s="230"/>
      <c r="AC398" s="230"/>
      <c r="AD398" s="230"/>
      <c r="AE398" s="231"/>
      <c r="AF398" s="188"/>
      <c r="AG398" s="189"/>
      <c r="AH398" s="232"/>
      <c r="AI398" s="232"/>
      <c r="AJ398" s="185"/>
      <c r="AK398" s="232"/>
      <c r="AL398" s="232"/>
      <c r="AM398" s="85"/>
    </row>
    <row r="399" spans="1:41" ht="14.1" customHeight="1" thickTop="1" x14ac:dyDescent="0.2">
      <c r="A399" s="1">
        <f>+A333+1</f>
        <v>7</v>
      </c>
      <c r="B399" s="86" t="s">
        <v>6</v>
      </c>
      <c r="C399" s="87"/>
      <c r="D399" s="57" t="s">
        <v>5</v>
      </c>
      <c r="E399" s="58"/>
      <c r="F399" s="63" t="s">
        <v>8</v>
      </c>
      <c r="G399" s="64"/>
      <c r="H399" s="64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3"/>
      <c r="V399" s="94" t="s">
        <v>11</v>
      </c>
      <c r="W399" s="95"/>
      <c r="X399" s="96"/>
      <c r="Y399" s="134" t="str">
        <f>IF(F400="","",IF(入力シート!$F$5="","",入力シート!$F$5))</f>
        <v/>
      </c>
      <c r="Z399" s="135"/>
      <c r="AA399" s="135"/>
      <c r="AB399" s="135"/>
      <c r="AC399" s="135"/>
      <c r="AD399" s="135"/>
      <c r="AE399" s="135"/>
      <c r="AF399" s="135"/>
      <c r="AG399" s="135"/>
      <c r="AH399" s="135"/>
      <c r="AI399" s="135"/>
      <c r="AJ399" s="135"/>
      <c r="AK399" s="135"/>
      <c r="AL399" s="135"/>
      <c r="AM399" s="136"/>
      <c r="AO399" s="1" t="str">
        <f>IF(F400="","",AO333+1)</f>
        <v/>
      </c>
    </row>
    <row r="400" spans="1:41" ht="14.1" customHeight="1" x14ac:dyDescent="0.2">
      <c r="B400" s="88"/>
      <c r="C400" s="89"/>
      <c r="D400" s="59"/>
      <c r="E400" s="60"/>
      <c r="F400" s="66" t="str">
        <f>IF(F409="","",IF(入力シート!$B$5="","",IF(入力シート!$C$5="",入力シート!$B$5,CONCATENATE(入力シート!$B$5,$A$1,入力シート!$C$5))))</f>
        <v/>
      </c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70" t="s">
        <v>9</v>
      </c>
      <c r="U400" s="106"/>
      <c r="V400" s="97"/>
      <c r="W400" s="98"/>
      <c r="X400" s="99"/>
      <c r="Y400" s="137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9"/>
    </row>
    <row r="401" spans="1:39" ht="14.1" customHeight="1" x14ac:dyDescent="0.2">
      <c r="B401" s="88"/>
      <c r="C401" s="89"/>
      <c r="D401" s="61"/>
      <c r="E401" s="62"/>
      <c r="F401" s="68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71"/>
      <c r="U401" s="107"/>
      <c r="V401" s="100"/>
      <c r="W401" s="101"/>
      <c r="X401" s="102"/>
      <c r="Y401" s="140"/>
      <c r="Z401" s="141"/>
      <c r="AA401" s="141"/>
      <c r="AB401" s="141"/>
      <c r="AC401" s="141"/>
      <c r="AD401" s="141"/>
      <c r="AE401" s="141"/>
      <c r="AF401" s="141"/>
      <c r="AG401" s="141"/>
      <c r="AH401" s="141"/>
      <c r="AI401" s="141"/>
      <c r="AJ401" s="141"/>
      <c r="AK401" s="141"/>
      <c r="AL401" s="141"/>
      <c r="AM401" s="142"/>
    </row>
    <row r="402" spans="1:39" ht="14.1" customHeight="1" x14ac:dyDescent="0.2">
      <c r="B402" s="88"/>
      <c r="C402" s="89"/>
      <c r="D402" s="72" t="s">
        <v>7</v>
      </c>
      <c r="E402" s="73"/>
      <c r="F402" s="146" t="s">
        <v>12</v>
      </c>
      <c r="G402" s="143" t="str">
        <f>IF(F400="","",IF(入力シート!$D$5="","",入力シート!$D$5))</f>
        <v/>
      </c>
      <c r="H402" s="144"/>
      <c r="I402" s="144"/>
      <c r="J402" s="144"/>
      <c r="K402" s="144"/>
      <c r="L402" s="145"/>
      <c r="M402" s="110" t="s">
        <v>8</v>
      </c>
      <c r="N402" s="111"/>
      <c r="O402" s="111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  <c r="AA402" s="112"/>
      <c r="AB402" s="112"/>
      <c r="AC402" s="112"/>
      <c r="AD402" s="112"/>
      <c r="AE402" s="112"/>
      <c r="AF402" s="112"/>
      <c r="AG402" s="112"/>
      <c r="AH402" s="112"/>
      <c r="AI402" s="112"/>
      <c r="AJ402" s="112"/>
      <c r="AK402" s="112"/>
      <c r="AL402" s="112"/>
      <c r="AM402" s="113"/>
    </row>
    <row r="403" spans="1:39" ht="14.1" customHeight="1" x14ac:dyDescent="0.2">
      <c r="B403" s="88"/>
      <c r="C403" s="89"/>
      <c r="D403" s="59"/>
      <c r="E403" s="60"/>
      <c r="F403" s="128" t="str">
        <f>IF(F400="","",IF(入力シート!$E$5="","",入力シート!$E$5))</f>
        <v/>
      </c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30"/>
    </row>
    <row r="404" spans="1:39" ht="14.1" customHeight="1" thickBot="1" x14ac:dyDescent="0.25">
      <c r="B404" s="90"/>
      <c r="C404" s="91"/>
      <c r="D404" s="108"/>
      <c r="E404" s="109"/>
      <c r="F404" s="131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3"/>
    </row>
    <row r="405" spans="1:39" ht="6" customHeight="1" thickTop="1" thickBot="1" x14ac:dyDescent="0.25"/>
    <row r="406" spans="1:39" ht="14.1" customHeight="1" thickTop="1" x14ac:dyDescent="0.2">
      <c r="A406" s="1">
        <f>+A340+4</f>
        <v>25</v>
      </c>
      <c r="B406" s="83" t="s">
        <v>19</v>
      </c>
      <c r="C406" s="52"/>
      <c r="D406" s="147" t="s">
        <v>5</v>
      </c>
      <c r="E406" s="148"/>
      <c r="F406" s="63" t="s">
        <v>8</v>
      </c>
      <c r="G406" s="64"/>
      <c r="H406" s="64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193" t="s">
        <v>13</v>
      </c>
      <c r="W406" s="194"/>
      <c r="X406" s="176"/>
      <c r="Y406" s="179" t="str">
        <f>IF(Y411="","",VLOOKUP(Y411,入力シート!$A$110:$H$10000,2,0))</f>
        <v/>
      </c>
      <c r="Z406" s="179"/>
      <c r="AA406" s="179"/>
      <c r="AB406" s="179"/>
      <c r="AC406" s="179"/>
      <c r="AD406" s="179"/>
      <c r="AE406" s="179"/>
      <c r="AF406" s="179"/>
      <c r="AG406" s="179"/>
      <c r="AH406" s="179"/>
      <c r="AI406" s="179"/>
      <c r="AJ406" s="179"/>
      <c r="AK406" s="179"/>
      <c r="AL406" s="179"/>
      <c r="AM406" s="180"/>
    </row>
    <row r="407" spans="1:39" ht="12.6" customHeight="1" x14ac:dyDescent="0.2">
      <c r="B407" s="53"/>
      <c r="C407" s="54"/>
      <c r="D407" s="149"/>
      <c r="E407" s="150"/>
      <c r="F407" s="161" t="str">
        <f>IF(VLOOKUP(A406,入力シート!$A$8:$M$1000,2,0)="","",IF(VLOOKUP(A406,入力シート!$A$8:$M$1000,3,0)="","",VLOOKUP(A406,入力シート!$A$8:$M$1000,2,0)))</f>
        <v/>
      </c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2"/>
      <c r="U407" s="2"/>
      <c r="V407" s="195"/>
      <c r="W407" s="196"/>
      <c r="X407" s="177"/>
      <c r="Y407" s="172"/>
      <c r="Z407" s="172"/>
      <c r="AA407" s="172"/>
      <c r="AB407" s="172"/>
      <c r="AC407" s="172"/>
      <c r="AD407" s="172"/>
      <c r="AE407" s="172"/>
      <c r="AF407" s="172"/>
      <c r="AG407" s="172"/>
      <c r="AH407" s="172"/>
      <c r="AI407" s="172"/>
      <c r="AJ407" s="172"/>
      <c r="AK407" s="172"/>
      <c r="AL407" s="172"/>
      <c r="AM407" s="181"/>
    </row>
    <row r="408" spans="1:39" ht="12.6" customHeight="1" x14ac:dyDescent="0.2">
      <c r="B408" s="53"/>
      <c r="C408" s="54"/>
      <c r="D408" s="149"/>
      <c r="E408" s="150"/>
      <c r="F408" s="163"/>
      <c r="G408" s="164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2"/>
      <c r="U408" s="2"/>
      <c r="V408" s="195"/>
      <c r="W408" s="196"/>
      <c r="X408" s="177"/>
      <c r="Y408" s="172"/>
      <c r="Z408" s="172"/>
      <c r="AA408" s="172"/>
      <c r="AB408" s="172"/>
      <c r="AC408" s="172"/>
      <c r="AD408" s="172"/>
      <c r="AE408" s="172"/>
      <c r="AF408" s="172"/>
      <c r="AG408" s="172"/>
      <c r="AH408" s="172"/>
      <c r="AI408" s="172"/>
      <c r="AJ408" s="172"/>
      <c r="AK408" s="172"/>
      <c r="AL408" s="172"/>
      <c r="AM408" s="181"/>
    </row>
    <row r="409" spans="1:39" ht="12.9" customHeight="1" x14ac:dyDescent="0.2">
      <c r="B409" s="53"/>
      <c r="C409" s="54"/>
      <c r="D409" s="149"/>
      <c r="E409" s="150"/>
      <c r="F409" s="66" t="str">
        <f>IF(VLOOKUP(A406,入力シート!$A$8:$M$1000,2,0)="","",IF(VLOOKUP(A406,入力シート!$A$8:$M$1000,3,0)="",VLOOKUP(A406,入力シート!$A$8:$M$1000,2,0),VLOOKUP(A406,入力シート!$A$8:$M$1000,3,0)))</f>
        <v/>
      </c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70" t="s">
        <v>9</v>
      </c>
      <c r="U409" s="70"/>
      <c r="V409" s="195"/>
      <c r="W409" s="196"/>
      <c r="X409" s="177"/>
      <c r="Y409" s="172"/>
      <c r="Z409" s="172"/>
      <c r="AA409" s="172"/>
      <c r="AB409" s="172"/>
      <c r="AC409" s="172"/>
      <c r="AD409" s="172"/>
      <c r="AE409" s="172"/>
      <c r="AF409" s="172"/>
      <c r="AG409" s="172"/>
      <c r="AH409" s="172"/>
      <c r="AI409" s="172"/>
      <c r="AJ409" s="172"/>
      <c r="AK409" s="172"/>
      <c r="AL409" s="172"/>
      <c r="AM409" s="181"/>
    </row>
    <row r="410" spans="1:39" ht="12.9" customHeight="1" thickBot="1" x14ac:dyDescent="0.25">
      <c r="B410" s="53"/>
      <c r="C410" s="54"/>
      <c r="D410" s="151"/>
      <c r="E410" s="152"/>
      <c r="F410" s="68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71"/>
      <c r="U410" s="71"/>
      <c r="V410" s="197"/>
      <c r="W410" s="198"/>
      <c r="X410" s="178"/>
      <c r="Y410" s="182"/>
      <c r="Z410" s="182"/>
      <c r="AA410" s="182"/>
      <c r="AB410" s="182"/>
      <c r="AC410" s="182"/>
      <c r="AD410" s="182"/>
      <c r="AE410" s="182"/>
      <c r="AF410" s="182"/>
      <c r="AG410" s="182"/>
      <c r="AH410" s="182"/>
      <c r="AI410" s="182"/>
      <c r="AJ410" s="182"/>
      <c r="AK410" s="182"/>
      <c r="AL410" s="182"/>
      <c r="AM410" s="183"/>
    </row>
    <row r="411" spans="1:39" ht="12.9" customHeight="1" x14ac:dyDescent="0.2">
      <c r="B411" s="53"/>
      <c r="C411" s="54"/>
      <c r="D411" s="153" t="s">
        <v>7</v>
      </c>
      <c r="E411" s="154"/>
      <c r="F411" s="159" t="s">
        <v>12</v>
      </c>
      <c r="G411" s="165" t="str">
        <f>IF(VLOOKUP(A406,入力シート!$A$8:$M$1000,4,0)="","",VLOOKUP(A406,入力シート!$A$8:$M$1000,4,0))</f>
        <v/>
      </c>
      <c r="H411" s="166"/>
      <c r="I411" s="166"/>
      <c r="J411" s="166"/>
      <c r="K411" s="166"/>
      <c r="L411" s="166"/>
      <c r="M411" s="155"/>
      <c r="N411" s="155"/>
      <c r="O411" s="155"/>
      <c r="P411" s="155"/>
      <c r="Q411" s="155"/>
      <c r="R411" s="155"/>
      <c r="S411" s="155"/>
      <c r="T411" s="155"/>
      <c r="U411" s="156"/>
      <c r="V411" s="199" t="s">
        <v>15</v>
      </c>
      <c r="W411" s="200"/>
      <c r="X411" s="173"/>
      <c r="Y411" s="174" t="str">
        <f>IF(VLOOKUP(A406,入力シート!$A$8:$M$1000,7,0)="","",VLOOKUP(A406,入力シート!$A$8:$M$1000,7,0))</f>
        <v/>
      </c>
      <c r="Z411" s="174"/>
      <c r="AA411" s="174"/>
      <c r="AB411" s="174"/>
      <c r="AC411" s="174"/>
      <c r="AD411" s="174"/>
      <c r="AE411" s="174"/>
      <c r="AF411" s="174"/>
      <c r="AG411" s="174"/>
      <c r="AH411" s="174"/>
      <c r="AI411" s="174"/>
      <c r="AJ411" s="174"/>
      <c r="AK411" s="174"/>
      <c r="AL411" s="174"/>
      <c r="AM411" s="175"/>
    </row>
    <row r="412" spans="1:39" ht="12.9" customHeight="1" x14ac:dyDescent="0.2">
      <c r="B412" s="53"/>
      <c r="C412" s="54"/>
      <c r="D412" s="149"/>
      <c r="E412" s="150"/>
      <c r="F412" s="160"/>
      <c r="G412" s="167"/>
      <c r="H412" s="168"/>
      <c r="I412" s="168"/>
      <c r="J412" s="168"/>
      <c r="K412" s="168"/>
      <c r="L412" s="168"/>
      <c r="M412" s="157"/>
      <c r="N412" s="157"/>
      <c r="O412" s="157"/>
      <c r="P412" s="157"/>
      <c r="Q412" s="157"/>
      <c r="R412" s="157"/>
      <c r="S412" s="157"/>
      <c r="T412" s="157"/>
      <c r="U412" s="158"/>
      <c r="V412" s="201"/>
      <c r="W412" s="202"/>
      <c r="X412" s="169"/>
      <c r="Y412" s="170"/>
      <c r="Z412" s="170"/>
      <c r="AA412" s="170"/>
      <c r="AB412" s="170"/>
      <c r="AC412" s="170"/>
      <c r="AD412" s="170"/>
      <c r="AE412" s="170"/>
      <c r="AF412" s="170"/>
      <c r="AG412" s="170"/>
      <c r="AH412" s="170"/>
      <c r="AI412" s="170"/>
      <c r="AJ412" s="170"/>
      <c r="AK412" s="170"/>
      <c r="AL412" s="170"/>
      <c r="AM412" s="171"/>
    </row>
    <row r="413" spans="1:39" ht="12.9" customHeight="1" x14ac:dyDescent="0.2">
      <c r="B413" s="53"/>
      <c r="C413" s="54"/>
      <c r="D413" s="149"/>
      <c r="E413" s="150"/>
      <c r="F413" s="74" t="str">
        <f>IF(VLOOKUP(A406,入力シート!$A$8:$M$1000,5,0)="","",VLOOKUP(A406,入力シート!$A$8:$M$1000,5,0))</f>
        <v/>
      </c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6"/>
      <c r="V413" s="203" t="s">
        <v>16</v>
      </c>
      <c r="W413" s="204"/>
      <c r="X413" s="190" t="str">
        <f>IF(Y411="","",IF(VLOOKUP(Y411,入力シート!$A$110:$H$1000,3,0)="","",VLOOKUP(Y411,入力シート!$A$110:$H$1000,3,0)))</f>
        <v/>
      </c>
      <c r="Y413" s="191"/>
      <c r="Z413" s="191"/>
      <c r="AA413" s="191"/>
      <c r="AB413" s="191"/>
      <c r="AC413" s="191"/>
      <c r="AD413" s="191"/>
      <c r="AE413" s="191"/>
      <c r="AF413" s="191"/>
      <c r="AG413" s="191"/>
      <c r="AH413" s="191"/>
      <c r="AI413" s="191"/>
      <c r="AJ413" s="191"/>
      <c r="AK413" s="191"/>
      <c r="AL413" s="191"/>
      <c r="AM413" s="192"/>
    </row>
    <row r="414" spans="1:39" ht="12.9" customHeight="1" x14ac:dyDescent="0.2">
      <c r="B414" s="53"/>
      <c r="C414" s="54"/>
      <c r="D414" s="149"/>
      <c r="E414" s="150"/>
      <c r="F414" s="77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9"/>
      <c r="V414" s="201"/>
      <c r="W414" s="202"/>
      <c r="X414" s="103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5"/>
    </row>
    <row r="415" spans="1:39" ht="12.9" customHeight="1" x14ac:dyDescent="0.2">
      <c r="B415" s="53"/>
      <c r="C415" s="54"/>
      <c r="D415" s="149"/>
      <c r="E415" s="150"/>
      <c r="F415" s="77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9"/>
      <c r="V415" s="205" t="s">
        <v>14</v>
      </c>
      <c r="W415" s="206"/>
      <c r="X415" s="190" t="str">
        <f>IF(VLOOKUP(A406,入力シート!$A$8:$M$1000,9,0)="","",VLOOKUP(A406,入力シート!$A$8:$M$1000,9,0))</f>
        <v/>
      </c>
      <c r="Y415" s="211"/>
      <c r="Z415" s="209" t="s">
        <v>17</v>
      </c>
      <c r="AA415" s="206"/>
      <c r="AB415" s="218" t="str">
        <f>IF(VLOOKUP(A406,入力シート!$A$8:$M$1000,12,0)="","",VLOOKUP(A406,入力シート!$A$8:$M$1000,12,0))</f>
        <v/>
      </c>
      <c r="AC415" s="219"/>
      <c r="AD415" s="219"/>
      <c r="AE415" s="220"/>
      <c r="AF415" s="209" t="s">
        <v>18</v>
      </c>
      <c r="AG415" s="206"/>
      <c r="AH415" s="214" t="str">
        <f>IF(X415="","",IF(AB415="","",X415*AB415))</f>
        <v/>
      </c>
      <c r="AI415" s="215"/>
      <c r="AJ415" s="215"/>
      <c r="AK415" s="215"/>
      <c r="AL415" s="215"/>
      <c r="AM415" s="224"/>
    </row>
    <row r="416" spans="1:39" ht="12.9" customHeight="1" thickBot="1" x14ac:dyDescent="0.25">
      <c r="B416" s="53"/>
      <c r="C416" s="54"/>
      <c r="D416" s="151"/>
      <c r="E416" s="152"/>
      <c r="F416" s="80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2"/>
      <c r="V416" s="207"/>
      <c r="W416" s="208"/>
      <c r="X416" s="212"/>
      <c r="Y416" s="213"/>
      <c r="Z416" s="210"/>
      <c r="AA416" s="208"/>
      <c r="AB416" s="221"/>
      <c r="AC416" s="222"/>
      <c r="AD416" s="222"/>
      <c r="AE416" s="223"/>
      <c r="AF416" s="210"/>
      <c r="AG416" s="208"/>
      <c r="AH416" s="216"/>
      <c r="AI416" s="217"/>
      <c r="AJ416" s="217"/>
      <c r="AK416" s="217"/>
      <c r="AL416" s="217"/>
      <c r="AM416" s="225"/>
    </row>
    <row r="417" spans="1:39" ht="12.9" customHeight="1" thickTop="1" x14ac:dyDescent="0.2">
      <c r="B417" s="53"/>
      <c r="C417" s="54"/>
      <c r="D417" s="35" t="s">
        <v>10</v>
      </c>
      <c r="E417" s="36"/>
      <c r="F417" s="39" t="str">
        <f>IF(VLOOKUP(A406,入力シート!$A$8:$M$1000,6,0)="","",VLOOKUP(A406,入力シート!$A$8:$M$1000,6,0))</f>
        <v/>
      </c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1"/>
      <c r="V417" s="45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</row>
    <row r="418" spans="1:39" ht="12.9" customHeight="1" thickBot="1" x14ac:dyDescent="0.25">
      <c r="B418" s="55"/>
      <c r="C418" s="56"/>
      <c r="D418" s="37"/>
      <c r="E418" s="38"/>
      <c r="F418" s="42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4"/>
      <c r="V418" s="47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  <c r="AM418" s="48"/>
    </row>
    <row r="419" spans="1:39" ht="14.1" customHeight="1" thickTop="1" x14ac:dyDescent="0.2">
      <c r="A419" s="1">
        <f>+A406+1</f>
        <v>26</v>
      </c>
      <c r="B419" s="51" t="s">
        <v>1081</v>
      </c>
      <c r="C419" s="52"/>
      <c r="D419" s="147" t="s">
        <v>5</v>
      </c>
      <c r="E419" s="148"/>
      <c r="F419" s="63" t="s">
        <v>8</v>
      </c>
      <c r="G419" s="64"/>
      <c r="H419" s="64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193" t="s">
        <v>13</v>
      </c>
      <c r="W419" s="194"/>
      <c r="X419" s="176"/>
      <c r="Y419" s="179" t="str">
        <f>IF(Y424="","",VLOOKUP(Y424,入力シート!$A$110:$H$10000,2,0))</f>
        <v/>
      </c>
      <c r="Z419" s="179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80"/>
    </row>
    <row r="420" spans="1:39" ht="12.6" customHeight="1" x14ac:dyDescent="0.2">
      <c r="B420" s="53"/>
      <c r="C420" s="54"/>
      <c r="D420" s="149"/>
      <c r="E420" s="150"/>
      <c r="F420" s="161" t="str">
        <f>IF(VLOOKUP(A419,入力シート!$A$8:$M$1000,2,0)="","",IF(VLOOKUP(A419,入力シート!$A$8:$M$1000,3,0)="","",VLOOKUP(A419,入力シート!$A$8:$M$1000,2,0)))</f>
        <v/>
      </c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2"/>
      <c r="U420" s="2"/>
      <c r="V420" s="195"/>
      <c r="W420" s="196"/>
      <c r="X420" s="177"/>
      <c r="Y420" s="172"/>
      <c r="Z420" s="172"/>
      <c r="AA420" s="172"/>
      <c r="AB420" s="172"/>
      <c r="AC420" s="172"/>
      <c r="AD420" s="172"/>
      <c r="AE420" s="172"/>
      <c r="AF420" s="172"/>
      <c r="AG420" s="172"/>
      <c r="AH420" s="172"/>
      <c r="AI420" s="172"/>
      <c r="AJ420" s="172"/>
      <c r="AK420" s="172"/>
      <c r="AL420" s="172"/>
      <c r="AM420" s="181"/>
    </row>
    <row r="421" spans="1:39" ht="12.6" customHeight="1" x14ac:dyDescent="0.2">
      <c r="B421" s="53"/>
      <c r="C421" s="54"/>
      <c r="D421" s="149"/>
      <c r="E421" s="150"/>
      <c r="F421" s="163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2"/>
      <c r="U421" s="2"/>
      <c r="V421" s="195"/>
      <c r="W421" s="196"/>
      <c r="X421" s="177"/>
      <c r="Y421" s="172"/>
      <c r="Z421" s="172"/>
      <c r="AA421" s="172"/>
      <c r="AB421" s="172"/>
      <c r="AC421" s="172"/>
      <c r="AD421" s="172"/>
      <c r="AE421" s="172"/>
      <c r="AF421" s="172"/>
      <c r="AG421" s="172"/>
      <c r="AH421" s="172"/>
      <c r="AI421" s="172"/>
      <c r="AJ421" s="172"/>
      <c r="AK421" s="172"/>
      <c r="AL421" s="172"/>
      <c r="AM421" s="181"/>
    </row>
    <row r="422" spans="1:39" ht="12.9" customHeight="1" x14ac:dyDescent="0.2">
      <c r="B422" s="53"/>
      <c r="C422" s="54"/>
      <c r="D422" s="149"/>
      <c r="E422" s="150"/>
      <c r="F422" s="66" t="str">
        <f>IF(VLOOKUP(A419,入力シート!$A$8:$M$1000,2,0)="","",IF(VLOOKUP(A419,入力シート!$A$8:$M$1000,3,0)="",VLOOKUP(A419,入力シート!$A$8:$M$1000,2,0),VLOOKUP(A419,入力シート!$A$8:$M$1000,3,0)))</f>
        <v/>
      </c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70" t="s">
        <v>9</v>
      </c>
      <c r="U422" s="70"/>
      <c r="V422" s="195"/>
      <c r="W422" s="196"/>
      <c r="X422" s="177"/>
      <c r="Y422" s="172"/>
      <c r="Z422" s="172"/>
      <c r="AA422" s="172"/>
      <c r="AB422" s="172"/>
      <c r="AC422" s="172"/>
      <c r="AD422" s="172"/>
      <c r="AE422" s="172"/>
      <c r="AF422" s="172"/>
      <c r="AG422" s="172"/>
      <c r="AH422" s="172"/>
      <c r="AI422" s="172"/>
      <c r="AJ422" s="172"/>
      <c r="AK422" s="172"/>
      <c r="AL422" s="172"/>
      <c r="AM422" s="181"/>
    </row>
    <row r="423" spans="1:39" ht="12.9" customHeight="1" thickBot="1" x14ac:dyDescent="0.25">
      <c r="B423" s="53"/>
      <c r="C423" s="54"/>
      <c r="D423" s="151"/>
      <c r="E423" s="152"/>
      <c r="F423" s="68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71"/>
      <c r="U423" s="71"/>
      <c r="V423" s="197"/>
      <c r="W423" s="198"/>
      <c r="X423" s="178"/>
      <c r="Y423" s="182"/>
      <c r="Z423" s="182"/>
      <c r="AA423" s="182"/>
      <c r="AB423" s="182"/>
      <c r="AC423" s="182"/>
      <c r="AD423" s="182"/>
      <c r="AE423" s="182"/>
      <c r="AF423" s="182"/>
      <c r="AG423" s="182"/>
      <c r="AH423" s="182"/>
      <c r="AI423" s="182"/>
      <c r="AJ423" s="182"/>
      <c r="AK423" s="182"/>
      <c r="AL423" s="182"/>
      <c r="AM423" s="183"/>
    </row>
    <row r="424" spans="1:39" ht="12.9" customHeight="1" x14ac:dyDescent="0.2">
      <c r="B424" s="53"/>
      <c r="C424" s="54"/>
      <c r="D424" s="153" t="s">
        <v>7</v>
      </c>
      <c r="E424" s="154"/>
      <c r="F424" s="159" t="s">
        <v>12</v>
      </c>
      <c r="G424" s="165" t="str">
        <f>IF(VLOOKUP(A419,入力シート!$A$8:$M$1000,4,0)="","",VLOOKUP(A419,入力シート!$A$8:$M$1000,4,0))</f>
        <v/>
      </c>
      <c r="H424" s="166"/>
      <c r="I424" s="166"/>
      <c r="J424" s="166"/>
      <c r="K424" s="166"/>
      <c r="L424" s="166"/>
      <c r="M424" s="155"/>
      <c r="N424" s="155"/>
      <c r="O424" s="155"/>
      <c r="P424" s="155"/>
      <c r="Q424" s="155"/>
      <c r="R424" s="155"/>
      <c r="S424" s="155"/>
      <c r="T424" s="155"/>
      <c r="U424" s="156"/>
      <c r="V424" s="199" t="s">
        <v>15</v>
      </c>
      <c r="W424" s="200"/>
      <c r="X424" s="173"/>
      <c r="Y424" s="174" t="str">
        <f>IF(VLOOKUP(A419,入力シート!$A$8:$M$1000,7,0)="","",VLOOKUP(A419,入力シート!$A$8:$M$1000,7,0))</f>
        <v/>
      </c>
      <c r="Z424" s="174"/>
      <c r="AA424" s="174"/>
      <c r="AB424" s="174"/>
      <c r="AC424" s="174"/>
      <c r="AD424" s="174"/>
      <c r="AE424" s="174"/>
      <c r="AF424" s="174"/>
      <c r="AG424" s="174"/>
      <c r="AH424" s="174"/>
      <c r="AI424" s="174"/>
      <c r="AJ424" s="174"/>
      <c r="AK424" s="174"/>
      <c r="AL424" s="174"/>
      <c r="AM424" s="175"/>
    </row>
    <row r="425" spans="1:39" ht="12.9" customHeight="1" x14ac:dyDescent="0.2">
      <c r="B425" s="53"/>
      <c r="C425" s="54"/>
      <c r="D425" s="149"/>
      <c r="E425" s="150"/>
      <c r="F425" s="160"/>
      <c r="G425" s="167"/>
      <c r="H425" s="168"/>
      <c r="I425" s="168"/>
      <c r="J425" s="168"/>
      <c r="K425" s="168"/>
      <c r="L425" s="168"/>
      <c r="M425" s="157"/>
      <c r="N425" s="157"/>
      <c r="O425" s="157"/>
      <c r="P425" s="157"/>
      <c r="Q425" s="157"/>
      <c r="R425" s="157"/>
      <c r="S425" s="157"/>
      <c r="T425" s="157"/>
      <c r="U425" s="158"/>
      <c r="V425" s="201"/>
      <c r="W425" s="202"/>
      <c r="X425" s="169"/>
      <c r="Y425" s="170"/>
      <c r="Z425" s="170"/>
      <c r="AA425" s="170"/>
      <c r="AB425" s="170"/>
      <c r="AC425" s="170"/>
      <c r="AD425" s="170"/>
      <c r="AE425" s="170"/>
      <c r="AF425" s="170"/>
      <c r="AG425" s="170"/>
      <c r="AH425" s="170"/>
      <c r="AI425" s="170"/>
      <c r="AJ425" s="170"/>
      <c r="AK425" s="170"/>
      <c r="AL425" s="170"/>
      <c r="AM425" s="171"/>
    </row>
    <row r="426" spans="1:39" ht="12.9" customHeight="1" x14ac:dyDescent="0.2">
      <c r="B426" s="53"/>
      <c r="C426" s="54"/>
      <c r="D426" s="149"/>
      <c r="E426" s="150"/>
      <c r="F426" s="74" t="str">
        <f>IF(VLOOKUP(A419,入力シート!$A$8:$M$1000,5,0)="","",VLOOKUP(A419,入力シート!$A$8:$M$1000,5,0))</f>
        <v/>
      </c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6"/>
      <c r="V426" s="203" t="s">
        <v>16</v>
      </c>
      <c r="W426" s="204"/>
      <c r="X426" s="190" t="str">
        <f>IF(Y424="","",IF(VLOOKUP(Y424,入力シート!$A$110:$H$1000,3,0)="","",VLOOKUP(Y424,入力シート!$A$110:$H$1000,3,0)))</f>
        <v/>
      </c>
      <c r="Y426" s="191"/>
      <c r="Z426" s="191"/>
      <c r="AA426" s="191"/>
      <c r="AB426" s="191"/>
      <c r="AC426" s="191"/>
      <c r="AD426" s="191"/>
      <c r="AE426" s="191"/>
      <c r="AF426" s="191"/>
      <c r="AG426" s="191"/>
      <c r="AH426" s="191"/>
      <c r="AI426" s="191"/>
      <c r="AJ426" s="191"/>
      <c r="AK426" s="191"/>
      <c r="AL426" s="191"/>
      <c r="AM426" s="192"/>
    </row>
    <row r="427" spans="1:39" ht="12.9" customHeight="1" x14ac:dyDescent="0.2">
      <c r="B427" s="53"/>
      <c r="C427" s="54"/>
      <c r="D427" s="149"/>
      <c r="E427" s="150"/>
      <c r="F427" s="77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9"/>
      <c r="V427" s="201"/>
      <c r="W427" s="202"/>
      <c r="X427" s="103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5"/>
    </row>
    <row r="428" spans="1:39" ht="12.9" customHeight="1" x14ac:dyDescent="0.2">
      <c r="B428" s="53"/>
      <c r="C428" s="54"/>
      <c r="D428" s="149"/>
      <c r="E428" s="150"/>
      <c r="F428" s="77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9"/>
      <c r="V428" s="205" t="s">
        <v>14</v>
      </c>
      <c r="W428" s="206"/>
      <c r="X428" s="190" t="str">
        <f>IF(VLOOKUP(A419,入力シート!$A$8:$M$1000,9,0)="","",VLOOKUP(A419,入力シート!$A$8:$M$1000,9,0))</f>
        <v/>
      </c>
      <c r="Y428" s="211"/>
      <c r="Z428" s="209" t="s">
        <v>17</v>
      </c>
      <c r="AA428" s="206"/>
      <c r="AB428" s="218" t="str">
        <f>IF(VLOOKUP(A419,入力シート!$A$8:$M$1000,12,0)="","",VLOOKUP(A419,入力シート!$A$8:$M$1000,12,0))</f>
        <v/>
      </c>
      <c r="AC428" s="219"/>
      <c r="AD428" s="219"/>
      <c r="AE428" s="220"/>
      <c r="AF428" s="209" t="s">
        <v>18</v>
      </c>
      <c r="AG428" s="206"/>
      <c r="AH428" s="214" t="str">
        <f>IF(X428="","",IF(AB428="","",X428*AB428))</f>
        <v/>
      </c>
      <c r="AI428" s="215"/>
      <c r="AJ428" s="215"/>
      <c r="AK428" s="215"/>
      <c r="AL428" s="215"/>
      <c r="AM428" s="224"/>
    </row>
    <row r="429" spans="1:39" ht="12.9" customHeight="1" thickBot="1" x14ac:dyDescent="0.25">
      <c r="B429" s="53"/>
      <c r="C429" s="54"/>
      <c r="D429" s="151"/>
      <c r="E429" s="152"/>
      <c r="F429" s="80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2"/>
      <c r="V429" s="207"/>
      <c r="W429" s="208"/>
      <c r="X429" s="212"/>
      <c r="Y429" s="213"/>
      <c r="Z429" s="210"/>
      <c r="AA429" s="208"/>
      <c r="AB429" s="221"/>
      <c r="AC429" s="222"/>
      <c r="AD429" s="222"/>
      <c r="AE429" s="223"/>
      <c r="AF429" s="210"/>
      <c r="AG429" s="208"/>
      <c r="AH429" s="216"/>
      <c r="AI429" s="217"/>
      <c r="AJ429" s="217"/>
      <c r="AK429" s="217"/>
      <c r="AL429" s="217"/>
      <c r="AM429" s="225"/>
    </row>
    <row r="430" spans="1:39" ht="12.9" customHeight="1" thickTop="1" x14ac:dyDescent="0.2">
      <c r="B430" s="53"/>
      <c r="C430" s="54"/>
      <c r="D430" s="35" t="s">
        <v>10</v>
      </c>
      <c r="E430" s="36"/>
      <c r="F430" s="39" t="str">
        <f>IF(VLOOKUP(A419,入力シート!$A$8:$M$1000,6,0)="","",VLOOKUP(A419,入力シート!$A$8:$M$1000,6,0))</f>
        <v/>
      </c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1"/>
      <c r="V430" s="45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</row>
    <row r="431" spans="1:39" ht="12.9" customHeight="1" thickBot="1" x14ac:dyDescent="0.25">
      <c r="B431" s="55"/>
      <c r="C431" s="56"/>
      <c r="D431" s="37"/>
      <c r="E431" s="38"/>
      <c r="F431" s="42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4"/>
      <c r="V431" s="47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/>
    </row>
    <row r="432" spans="1:39" ht="14.1" customHeight="1" thickTop="1" x14ac:dyDescent="0.2">
      <c r="A432" s="1">
        <f>+A419+1</f>
        <v>27</v>
      </c>
      <c r="B432" s="51" t="s">
        <v>1082</v>
      </c>
      <c r="C432" s="52"/>
      <c r="D432" s="147" t="s">
        <v>5</v>
      </c>
      <c r="E432" s="148"/>
      <c r="F432" s="63" t="s">
        <v>8</v>
      </c>
      <c r="G432" s="64"/>
      <c r="H432" s="64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193" t="s">
        <v>13</v>
      </c>
      <c r="W432" s="194"/>
      <c r="X432" s="176"/>
      <c r="Y432" s="179" t="str">
        <f>IF(Y437="","",VLOOKUP(Y437,入力シート!$A$110:$H$10000,2,0))</f>
        <v/>
      </c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  <c r="AK432" s="179"/>
      <c r="AL432" s="179"/>
      <c r="AM432" s="180"/>
    </row>
    <row r="433" spans="1:39" ht="12.6" customHeight="1" x14ac:dyDescent="0.2">
      <c r="B433" s="53"/>
      <c r="C433" s="54"/>
      <c r="D433" s="149"/>
      <c r="E433" s="150"/>
      <c r="F433" s="161" t="str">
        <f>IF(VLOOKUP(A432,入力シート!$A$8:$M$1000,2,0)="","",IF(VLOOKUP(A432,入力シート!$A$8:$M$1000,3,0)="","",VLOOKUP(A432,入力シート!$A$8:$M$1000,2,0)))</f>
        <v/>
      </c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2"/>
      <c r="U433" s="2"/>
      <c r="V433" s="195"/>
      <c r="W433" s="196"/>
      <c r="X433" s="177"/>
      <c r="Y433" s="172"/>
      <c r="Z433" s="172"/>
      <c r="AA433" s="172"/>
      <c r="AB433" s="172"/>
      <c r="AC433" s="172"/>
      <c r="AD433" s="172"/>
      <c r="AE433" s="172"/>
      <c r="AF433" s="172"/>
      <c r="AG433" s="172"/>
      <c r="AH433" s="172"/>
      <c r="AI433" s="172"/>
      <c r="AJ433" s="172"/>
      <c r="AK433" s="172"/>
      <c r="AL433" s="172"/>
      <c r="AM433" s="181"/>
    </row>
    <row r="434" spans="1:39" ht="12.6" customHeight="1" x14ac:dyDescent="0.2">
      <c r="B434" s="53"/>
      <c r="C434" s="54"/>
      <c r="D434" s="149"/>
      <c r="E434" s="150"/>
      <c r="F434" s="163"/>
      <c r="G434" s="164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2"/>
      <c r="U434" s="2"/>
      <c r="V434" s="195"/>
      <c r="W434" s="196"/>
      <c r="X434" s="177"/>
      <c r="Y434" s="172"/>
      <c r="Z434" s="172"/>
      <c r="AA434" s="172"/>
      <c r="AB434" s="172"/>
      <c r="AC434" s="172"/>
      <c r="AD434" s="172"/>
      <c r="AE434" s="172"/>
      <c r="AF434" s="172"/>
      <c r="AG434" s="172"/>
      <c r="AH434" s="172"/>
      <c r="AI434" s="172"/>
      <c r="AJ434" s="172"/>
      <c r="AK434" s="172"/>
      <c r="AL434" s="172"/>
      <c r="AM434" s="181"/>
    </row>
    <row r="435" spans="1:39" ht="12.9" customHeight="1" x14ac:dyDescent="0.2">
      <c r="B435" s="53"/>
      <c r="C435" s="54"/>
      <c r="D435" s="149"/>
      <c r="E435" s="150"/>
      <c r="F435" s="66" t="str">
        <f>IF(VLOOKUP(A432,入力シート!$A$8:$M$1000,2,0)="","",IF(VLOOKUP(A432,入力シート!$A$8:$M$1000,3,0)="",VLOOKUP(A432,入力シート!$A$8:$M$1000,2,0),VLOOKUP(A432,入力シート!$A$8:$M$1000,3,0)))</f>
        <v/>
      </c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70" t="s">
        <v>9</v>
      </c>
      <c r="U435" s="70"/>
      <c r="V435" s="195"/>
      <c r="W435" s="196"/>
      <c r="X435" s="177"/>
      <c r="Y435" s="172"/>
      <c r="Z435" s="172"/>
      <c r="AA435" s="172"/>
      <c r="AB435" s="172"/>
      <c r="AC435" s="172"/>
      <c r="AD435" s="172"/>
      <c r="AE435" s="172"/>
      <c r="AF435" s="172"/>
      <c r="AG435" s="172"/>
      <c r="AH435" s="172"/>
      <c r="AI435" s="172"/>
      <c r="AJ435" s="172"/>
      <c r="AK435" s="172"/>
      <c r="AL435" s="172"/>
      <c r="AM435" s="181"/>
    </row>
    <row r="436" spans="1:39" ht="12.9" customHeight="1" thickBot="1" x14ac:dyDescent="0.25">
      <c r="B436" s="53"/>
      <c r="C436" s="54"/>
      <c r="D436" s="151"/>
      <c r="E436" s="152"/>
      <c r="F436" s="68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71"/>
      <c r="U436" s="71"/>
      <c r="V436" s="197"/>
      <c r="W436" s="198"/>
      <c r="X436" s="178"/>
      <c r="Y436" s="182"/>
      <c r="Z436" s="182"/>
      <c r="AA436" s="182"/>
      <c r="AB436" s="182"/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3"/>
    </row>
    <row r="437" spans="1:39" ht="12.9" customHeight="1" x14ac:dyDescent="0.2">
      <c r="B437" s="53"/>
      <c r="C437" s="54"/>
      <c r="D437" s="153" t="s">
        <v>7</v>
      </c>
      <c r="E437" s="154"/>
      <c r="F437" s="159" t="s">
        <v>12</v>
      </c>
      <c r="G437" s="165" t="str">
        <f>IF(VLOOKUP(A432,入力シート!$A$8:$M$1000,4,0)="","",VLOOKUP(A432,入力シート!$A$8:$M$1000,4,0))</f>
        <v/>
      </c>
      <c r="H437" s="166"/>
      <c r="I437" s="166"/>
      <c r="J437" s="166"/>
      <c r="K437" s="166"/>
      <c r="L437" s="166"/>
      <c r="M437" s="155"/>
      <c r="N437" s="155"/>
      <c r="O437" s="155"/>
      <c r="P437" s="155"/>
      <c r="Q437" s="155"/>
      <c r="R437" s="155"/>
      <c r="S437" s="155"/>
      <c r="T437" s="155"/>
      <c r="U437" s="156"/>
      <c r="V437" s="199" t="s">
        <v>15</v>
      </c>
      <c r="W437" s="200"/>
      <c r="X437" s="173"/>
      <c r="Y437" s="174" t="str">
        <f>IF(VLOOKUP(A432,入力シート!$A$8:$M$1000,7,0)="","",VLOOKUP(A432,入力シート!$A$8:$M$1000,7,0))</f>
        <v/>
      </c>
      <c r="Z437" s="174"/>
      <c r="AA437" s="174"/>
      <c r="AB437" s="174"/>
      <c r="AC437" s="174"/>
      <c r="AD437" s="174"/>
      <c r="AE437" s="174"/>
      <c r="AF437" s="174"/>
      <c r="AG437" s="174"/>
      <c r="AH437" s="174"/>
      <c r="AI437" s="174"/>
      <c r="AJ437" s="174"/>
      <c r="AK437" s="174"/>
      <c r="AL437" s="174"/>
      <c r="AM437" s="175"/>
    </row>
    <row r="438" spans="1:39" ht="12.9" customHeight="1" x14ac:dyDescent="0.2">
      <c r="B438" s="53"/>
      <c r="C438" s="54"/>
      <c r="D438" s="149"/>
      <c r="E438" s="150"/>
      <c r="F438" s="160"/>
      <c r="G438" s="167"/>
      <c r="H438" s="168"/>
      <c r="I438" s="168"/>
      <c r="J438" s="168"/>
      <c r="K438" s="168"/>
      <c r="L438" s="168"/>
      <c r="M438" s="157"/>
      <c r="N438" s="157"/>
      <c r="O438" s="157"/>
      <c r="P438" s="157"/>
      <c r="Q438" s="157"/>
      <c r="R438" s="157"/>
      <c r="S438" s="157"/>
      <c r="T438" s="157"/>
      <c r="U438" s="158"/>
      <c r="V438" s="201"/>
      <c r="W438" s="202"/>
      <c r="X438" s="169"/>
      <c r="Y438" s="170"/>
      <c r="Z438" s="170"/>
      <c r="AA438" s="170"/>
      <c r="AB438" s="170"/>
      <c r="AC438" s="170"/>
      <c r="AD438" s="170"/>
      <c r="AE438" s="170"/>
      <c r="AF438" s="170"/>
      <c r="AG438" s="170"/>
      <c r="AH438" s="170"/>
      <c r="AI438" s="170"/>
      <c r="AJ438" s="170"/>
      <c r="AK438" s="170"/>
      <c r="AL438" s="170"/>
      <c r="AM438" s="171"/>
    </row>
    <row r="439" spans="1:39" ht="12.9" customHeight="1" x14ac:dyDescent="0.2">
      <c r="B439" s="53"/>
      <c r="C439" s="54"/>
      <c r="D439" s="149"/>
      <c r="E439" s="150"/>
      <c r="F439" s="74" t="str">
        <f>IF(VLOOKUP(A432,入力シート!$A$8:$M$1000,5,0)="","",VLOOKUP(A432,入力シート!$A$8:$M$1000,5,0))</f>
        <v/>
      </c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6"/>
      <c r="V439" s="203" t="s">
        <v>16</v>
      </c>
      <c r="W439" s="204"/>
      <c r="X439" s="190" t="str">
        <f>IF(Y437="","",IF(VLOOKUP(Y437,入力シート!$A$110:$H$1000,3,0)="","",VLOOKUP(Y437,入力シート!$A$110:$H$1000,3,0)))</f>
        <v/>
      </c>
      <c r="Y439" s="191"/>
      <c r="Z439" s="191"/>
      <c r="AA439" s="191"/>
      <c r="AB439" s="191"/>
      <c r="AC439" s="191"/>
      <c r="AD439" s="191"/>
      <c r="AE439" s="191"/>
      <c r="AF439" s="191"/>
      <c r="AG439" s="191"/>
      <c r="AH439" s="191"/>
      <c r="AI439" s="191"/>
      <c r="AJ439" s="191"/>
      <c r="AK439" s="191"/>
      <c r="AL439" s="191"/>
      <c r="AM439" s="192"/>
    </row>
    <row r="440" spans="1:39" ht="12.9" customHeight="1" x14ac:dyDescent="0.2">
      <c r="B440" s="53"/>
      <c r="C440" s="54"/>
      <c r="D440" s="149"/>
      <c r="E440" s="150"/>
      <c r="F440" s="77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9"/>
      <c r="V440" s="201"/>
      <c r="W440" s="202"/>
      <c r="X440" s="103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5"/>
    </row>
    <row r="441" spans="1:39" ht="12.9" customHeight="1" x14ac:dyDescent="0.2">
      <c r="B441" s="53"/>
      <c r="C441" s="54"/>
      <c r="D441" s="149"/>
      <c r="E441" s="150"/>
      <c r="F441" s="77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9"/>
      <c r="V441" s="205" t="s">
        <v>14</v>
      </c>
      <c r="W441" s="206"/>
      <c r="X441" s="190" t="str">
        <f>IF(VLOOKUP(A432,入力シート!$A$8:$M$1000,9,0)="","",VLOOKUP(A432,入力シート!$A$8:$M$1000,9,0))</f>
        <v/>
      </c>
      <c r="Y441" s="211"/>
      <c r="Z441" s="209" t="s">
        <v>17</v>
      </c>
      <c r="AA441" s="206"/>
      <c r="AB441" s="218" t="str">
        <f>IF(VLOOKUP(A432,入力シート!$A$8:$M$1000,12,0)="","",VLOOKUP(A432,入力シート!$A$8:$M$1000,12,0))</f>
        <v/>
      </c>
      <c r="AC441" s="219"/>
      <c r="AD441" s="219"/>
      <c r="AE441" s="220"/>
      <c r="AF441" s="209" t="s">
        <v>18</v>
      </c>
      <c r="AG441" s="206"/>
      <c r="AH441" s="214" t="str">
        <f>IF(X441="","",IF(AB441="","",X441*AB441))</f>
        <v/>
      </c>
      <c r="AI441" s="215"/>
      <c r="AJ441" s="215"/>
      <c r="AK441" s="215"/>
      <c r="AL441" s="215"/>
      <c r="AM441" s="224"/>
    </row>
    <row r="442" spans="1:39" ht="12.9" customHeight="1" thickBot="1" x14ac:dyDescent="0.25">
      <c r="B442" s="53"/>
      <c r="C442" s="54"/>
      <c r="D442" s="151"/>
      <c r="E442" s="152"/>
      <c r="F442" s="80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2"/>
      <c r="V442" s="207"/>
      <c r="W442" s="208"/>
      <c r="X442" s="212"/>
      <c r="Y442" s="213"/>
      <c r="Z442" s="210"/>
      <c r="AA442" s="208"/>
      <c r="AB442" s="221"/>
      <c r="AC442" s="222"/>
      <c r="AD442" s="222"/>
      <c r="AE442" s="223"/>
      <c r="AF442" s="210"/>
      <c r="AG442" s="208"/>
      <c r="AH442" s="216"/>
      <c r="AI442" s="217"/>
      <c r="AJ442" s="217"/>
      <c r="AK442" s="217"/>
      <c r="AL442" s="217"/>
      <c r="AM442" s="225"/>
    </row>
    <row r="443" spans="1:39" ht="12.9" customHeight="1" thickTop="1" x14ac:dyDescent="0.2">
      <c r="B443" s="53"/>
      <c r="C443" s="54"/>
      <c r="D443" s="35" t="s">
        <v>10</v>
      </c>
      <c r="E443" s="36"/>
      <c r="F443" s="39" t="str">
        <f>IF(VLOOKUP(A432,入力シート!$A$8:$M$1000,6,0)="","",VLOOKUP(A432,入力シート!$A$8:$M$1000,6,0))</f>
        <v/>
      </c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1"/>
      <c r="V443" s="45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</row>
    <row r="444" spans="1:39" ht="12.9" customHeight="1" thickBot="1" x14ac:dyDescent="0.25">
      <c r="B444" s="55"/>
      <c r="C444" s="56"/>
      <c r="D444" s="37"/>
      <c r="E444" s="38"/>
      <c r="F444" s="42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4"/>
      <c r="V444" s="47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  <c r="AM444" s="48"/>
    </row>
    <row r="445" spans="1:39" ht="14.1" customHeight="1" thickTop="1" x14ac:dyDescent="0.2">
      <c r="A445" s="1">
        <f>+A432+1</f>
        <v>28</v>
      </c>
      <c r="B445" s="51" t="s">
        <v>1083</v>
      </c>
      <c r="C445" s="52"/>
      <c r="D445" s="147" t="s">
        <v>5</v>
      </c>
      <c r="E445" s="148"/>
      <c r="F445" s="63" t="s">
        <v>8</v>
      </c>
      <c r="G445" s="64"/>
      <c r="H445" s="64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193" t="s">
        <v>13</v>
      </c>
      <c r="W445" s="194"/>
      <c r="X445" s="176"/>
      <c r="Y445" s="179" t="str">
        <f>IF(Y450="","",VLOOKUP(Y450,入力シート!$A$110:$H$10000,2,0))</f>
        <v/>
      </c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80"/>
    </row>
    <row r="446" spans="1:39" ht="12.6" customHeight="1" x14ac:dyDescent="0.2">
      <c r="B446" s="53"/>
      <c r="C446" s="54"/>
      <c r="D446" s="149"/>
      <c r="E446" s="150"/>
      <c r="F446" s="161" t="str">
        <f>IF(VLOOKUP(A445,入力シート!$A$8:$M$1000,2,0)="","",IF(VLOOKUP(A445,入力シート!$A$8:$M$1000,3,0)="","",VLOOKUP(A445,入力シート!$A$8:$M$1000,2,0)))</f>
        <v/>
      </c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2"/>
      <c r="U446" s="2"/>
      <c r="V446" s="195"/>
      <c r="W446" s="196"/>
      <c r="X446" s="177"/>
      <c r="Y446" s="172"/>
      <c r="Z446" s="172"/>
      <c r="AA446" s="172"/>
      <c r="AB446" s="172"/>
      <c r="AC446" s="172"/>
      <c r="AD446" s="172"/>
      <c r="AE446" s="172"/>
      <c r="AF446" s="172"/>
      <c r="AG446" s="172"/>
      <c r="AH446" s="172"/>
      <c r="AI446" s="172"/>
      <c r="AJ446" s="172"/>
      <c r="AK446" s="172"/>
      <c r="AL446" s="172"/>
      <c r="AM446" s="181"/>
    </row>
    <row r="447" spans="1:39" ht="12.6" customHeight="1" x14ac:dyDescent="0.2">
      <c r="B447" s="53"/>
      <c r="C447" s="54"/>
      <c r="D447" s="149"/>
      <c r="E447" s="150"/>
      <c r="F447" s="163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2"/>
      <c r="U447" s="2"/>
      <c r="V447" s="195"/>
      <c r="W447" s="196"/>
      <c r="X447" s="177"/>
      <c r="Y447" s="172"/>
      <c r="Z447" s="172"/>
      <c r="AA447" s="172"/>
      <c r="AB447" s="172"/>
      <c r="AC447" s="172"/>
      <c r="AD447" s="172"/>
      <c r="AE447" s="172"/>
      <c r="AF447" s="172"/>
      <c r="AG447" s="172"/>
      <c r="AH447" s="172"/>
      <c r="AI447" s="172"/>
      <c r="AJ447" s="172"/>
      <c r="AK447" s="172"/>
      <c r="AL447" s="172"/>
      <c r="AM447" s="181"/>
    </row>
    <row r="448" spans="1:39" ht="12.9" customHeight="1" x14ac:dyDescent="0.2">
      <c r="B448" s="53"/>
      <c r="C448" s="54"/>
      <c r="D448" s="149"/>
      <c r="E448" s="150"/>
      <c r="F448" s="66" t="str">
        <f>IF(VLOOKUP(A445,入力シート!$A$8:$M$1000,2,0)="","",IF(VLOOKUP(A445,入力シート!$A$8:$M$1000,3,0)="",VLOOKUP(A445,入力シート!$A$8:$M$1000,2,0),VLOOKUP(A445,入力シート!$A$8:$M$1000,3,0)))</f>
        <v/>
      </c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70" t="s">
        <v>9</v>
      </c>
      <c r="U448" s="70"/>
      <c r="V448" s="195"/>
      <c r="W448" s="196"/>
      <c r="X448" s="177"/>
      <c r="Y448" s="172"/>
      <c r="Z448" s="172"/>
      <c r="AA448" s="172"/>
      <c r="AB448" s="172"/>
      <c r="AC448" s="172"/>
      <c r="AD448" s="172"/>
      <c r="AE448" s="172"/>
      <c r="AF448" s="172"/>
      <c r="AG448" s="172"/>
      <c r="AH448" s="172"/>
      <c r="AI448" s="172"/>
      <c r="AJ448" s="172"/>
      <c r="AK448" s="172"/>
      <c r="AL448" s="172"/>
      <c r="AM448" s="181"/>
    </row>
    <row r="449" spans="1:39" ht="12.9" customHeight="1" thickBot="1" x14ac:dyDescent="0.25">
      <c r="B449" s="53"/>
      <c r="C449" s="54"/>
      <c r="D449" s="151"/>
      <c r="E449" s="152"/>
      <c r="F449" s="68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71"/>
      <c r="U449" s="71"/>
      <c r="V449" s="197"/>
      <c r="W449" s="198"/>
      <c r="X449" s="178"/>
      <c r="Y449" s="182"/>
      <c r="Z449" s="182"/>
      <c r="AA449" s="182"/>
      <c r="AB449" s="182"/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3"/>
    </row>
    <row r="450" spans="1:39" ht="12.9" customHeight="1" x14ac:dyDescent="0.2">
      <c r="B450" s="53"/>
      <c r="C450" s="54"/>
      <c r="D450" s="153" t="s">
        <v>7</v>
      </c>
      <c r="E450" s="154"/>
      <c r="F450" s="159" t="s">
        <v>12</v>
      </c>
      <c r="G450" s="165" t="str">
        <f>IF(VLOOKUP(A445,入力シート!$A$8:$M$1000,4,0)="","",VLOOKUP(A445,入力シート!$A$8:$M$1000,4,0))</f>
        <v/>
      </c>
      <c r="H450" s="166"/>
      <c r="I450" s="166"/>
      <c r="J450" s="166"/>
      <c r="K450" s="166"/>
      <c r="L450" s="166"/>
      <c r="M450" s="155"/>
      <c r="N450" s="155"/>
      <c r="O450" s="155"/>
      <c r="P450" s="155"/>
      <c r="Q450" s="155"/>
      <c r="R450" s="155"/>
      <c r="S450" s="155"/>
      <c r="T450" s="155"/>
      <c r="U450" s="156"/>
      <c r="V450" s="199" t="s">
        <v>15</v>
      </c>
      <c r="W450" s="200"/>
      <c r="X450" s="173"/>
      <c r="Y450" s="174" t="str">
        <f>IF(VLOOKUP(A445,入力シート!$A$8:$M$1000,7,0)="","",VLOOKUP(A445,入力シート!$A$8:$M$1000,7,0))</f>
        <v/>
      </c>
      <c r="Z450" s="174"/>
      <c r="AA450" s="174"/>
      <c r="AB450" s="174"/>
      <c r="AC450" s="174"/>
      <c r="AD450" s="174"/>
      <c r="AE450" s="174"/>
      <c r="AF450" s="174"/>
      <c r="AG450" s="174"/>
      <c r="AH450" s="174"/>
      <c r="AI450" s="174"/>
      <c r="AJ450" s="174"/>
      <c r="AK450" s="174"/>
      <c r="AL450" s="174"/>
      <c r="AM450" s="175"/>
    </row>
    <row r="451" spans="1:39" ht="12.9" customHeight="1" x14ac:dyDescent="0.2">
      <c r="B451" s="53"/>
      <c r="C451" s="54"/>
      <c r="D451" s="149"/>
      <c r="E451" s="150"/>
      <c r="F451" s="160"/>
      <c r="G451" s="167"/>
      <c r="H451" s="168"/>
      <c r="I451" s="168"/>
      <c r="J451" s="168"/>
      <c r="K451" s="168"/>
      <c r="L451" s="168"/>
      <c r="M451" s="157"/>
      <c r="N451" s="157"/>
      <c r="O451" s="157"/>
      <c r="P451" s="157"/>
      <c r="Q451" s="157"/>
      <c r="R451" s="157"/>
      <c r="S451" s="157"/>
      <c r="T451" s="157"/>
      <c r="U451" s="158"/>
      <c r="V451" s="201"/>
      <c r="W451" s="202"/>
      <c r="X451" s="169"/>
      <c r="Y451" s="170"/>
      <c r="Z451" s="170"/>
      <c r="AA451" s="170"/>
      <c r="AB451" s="170"/>
      <c r="AC451" s="170"/>
      <c r="AD451" s="170"/>
      <c r="AE451" s="170"/>
      <c r="AF451" s="170"/>
      <c r="AG451" s="170"/>
      <c r="AH451" s="170"/>
      <c r="AI451" s="170"/>
      <c r="AJ451" s="170"/>
      <c r="AK451" s="170"/>
      <c r="AL451" s="170"/>
      <c r="AM451" s="171"/>
    </row>
    <row r="452" spans="1:39" ht="12.9" customHeight="1" x14ac:dyDescent="0.2">
      <c r="B452" s="53"/>
      <c r="C452" s="54"/>
      <c r="D452" s="149"/>
      <c r="E452" s="150"/>
      <c r="F452" s="74" t="str">
        <f>IF(VLOOKUP(A445,入力シート!$A$8:$M$1000,5,0)="","",VLOOKUP(A445,入力シート!$A$8:$M$1000,5,0))</f>
        <v/>
      </c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6"/>
      <c r="V452" s="203" t="s">
        <v>16</v>
      </c>
      <c r="W452" s="204"/>
      <c r="X452" s="190" t="str">
        <f>IF(Y450="","",IF(VLOOKUP(Y450,入力シート!$A$110:$H$1000,3,0)="","",VLOOKUP(Y450,入力シート!$A$110:$H$1000,3,0)))</f>
        <v/>
      </c>
      <c r="Y452" s="191"/>
      <c r="Z452" s="191"/>
      <c r="AA452" s="191"/>
      <c r="AB452" s="191"/>
      <c r="AC452" s="191"/>
      <c r="AD452" s="191"/>
      <c r="AE452" s="191"/>
      <c r="AF452" s="191"/>
      <c r="AG452" s="191"/>
      <c r="AH452" s="191"/>
      <c r="AI452" s="191"/>
      <c r="AJ452" s="191"/>
      <c r="AK452" s="191"/>
      <c r="AL452" s="191"/>
      <c r="AM452" s="192"/>
    </row>
    <row r="453" spans="1:39" ht="12.9" customHeight="1" x14ac:dyDescent="0.2">
      <c r="B453" s="53"/>
      <c r="C453" s="54"/>
      <c r="D453" s="149"/>
      <c r="E453" s="150"/>
      <c r="F453" s="77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9"/>
      <c r="V453" s="201"/>
      <c r="W453" s="202"/>
      <c r="X453" s="103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5"/>
    </row>
    <row r="454" spans="1:39" ht="12.9" customHeight="1" x14ac:dyDescent="0.2">
      <c r="B454" s="53"/>
      <c r="C454" s="54"/>
      <c r="D454" s="149"/>
      <c r="E454" s="150"/>
      <c r="F454" s="77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9"/>
      <c r="V454" s="205" t="s">
        <v>14</v>
      </c>
      <c r="W454" s="206"/>
      <c r="X454" s="190" t="str">
        <f>IF(VLOOKUP(A445,入力シート!$A$8:$M$1000,9,0)="","",VLOOKUP(A445,入力シート!$A$8:$M$1000,9,0))</f>
        <v/>
      </c>
      <c r="Y454" s="211"/>
      <c r="Z454" s="209" t="s">
        <v>17</v>
      </c>
      <c r="AA454" s="206"/>
      <c r="AB454" s="218" t="str">
        <f>IF(VLOOKUP(A445,入力シート!$A$8:$M$1000,12,0)="","",VLOOKUP(A445,入力シート!$A$8:$M$1000,12,0))</f>
        <v/>
      </c>
      <c r="AC454" s="219"/>
      <c r="AD454" s="219"/>
      <c r="AE454" s="220"/>
      <c r="AF454" s="209" t="s">
        <v>18</v>
      </c>
      <c r="AG454" s="206"/>
      <c r="AH454" s="214" t="str">
        <f>IF(X454="","",IF(AB454="","",X454*AB454))</f>
        <v/>
      </c>
      <c r="AI454" s="215"/>
      <c r="AJ454" s="215"/>
      <c r="AK454" s="215"/>
      <c r="AL454" s="215"/>
      <c r="AM454" s="224"/>
    </row>
    <row r="455" spans="1:39" ht="12.9" customHeight="1" thickBot="1" x14ac:dyDescent="0.25">
      <c r="B455" s="53"/>
      <c r="C455" s="54"/>
      <c r="D455" s="151"/>
      <c r="E455" s="152"/>
      <c r="F455" s="80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2"/>
      <c r="V455" s="207"/>
      <c r="W455" s="208"/>
      <c r="X455" s="212"/>
      <c r="Y455" s="213"/>
      <c r="Z455" s="210"/>
      <c r="AA455" s="208"/>
      <c r="AB455" s="221"/>
      <c r="AC455" s="222"/>
      <c r="AD455" s="222"/>
      <c r="AE455" s="223"/>
      <c r="AF455" s="210"/>
      <c r="AG455" s="208"/>
      <c r="AH455" s="216"/>
      <c r="AI455" s="217"/>
      <c r="AJ455" s="217"/>
      <c r="AK455" s="217"/>
      <c r="AL455" s="217"/>
      <c r="AM455" s="225"/>
    </row>
    <row r="456" spans="1:39" ht="12.9" customHeight="1" thickTop="1" x14ac:dyDescent="0.2">
      <c r="B456" s="53"/>
      <c r="C456" s="54"/>
      <c r="D456" s="35" t="s">
        <v>10</v>
      </c>
      <c r="E456" s="36"/>
      <c r="F456" s="39" t="str">
        <f>IF(VLOOKUP(A445,入力シート!$A$8:$M$1000,6,0)="","",VLOOKUP(A445,入力シート!$A$8:$M$1000,6,0))</f>
        <v/>
      </c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1"/>
      <c r="V456" s="45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</row>
    <row r="457" spans="1:39" ht="12.9" customHeight="1" thickBot="1" x14ac:dyDescent="0.25">
      <c r="B457" s="55"/>
      <c r="C457" s="56"/>
      <c r="D457" s="37"/>
      <c r="E457" s="38"/>
      <c r="F457" s="42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4"/>
      <c r="V457" s="47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  <c r="AM457" s="48"/>
    </row>
    <row r="458" spans="1:39" ht="14.1" customHeight="1" thickTop="1" x14ac:dyDescent="0.2">
      <c r="B458" s="49" t="s">
        <v>24</v>
      </c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AB458" s="17" t="s">
        <v>20</v>
      </c>
      <c r="AC458" s="18"/>
      <c r="AD458" s="18"/>
      <c r="AE458" s="19"/>
      <c r="AF458" s="11" t="s">
        <v>21</v>
      </c>
      <c r="AG458" s="12"/>
      <c r="AH458" s="12"/>
      <c r="AI458" s="12"/>
      <c r="AJ458" s="12"/>
      <c r="AK458" s="12"/>
      <c r="AL458" s="12"/>
      <c r="AM458" s="13"/>
    </row>
    <row r="459" spans="1:39" ht="14.1" customHeight="1" x14ac:dyDescent="0.2"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AB459" s="20"/>
      <c r="AC459" s="21"/>
      <c r="AD459" s="21"/>
      <c r="AE459" s="22"/>
      <c r="AF459" s="14"/>
      <c r="AG459" s="15"/>
      <c r="AH459" s="15"/>
      <c r="AI459" s="15"/>
      <c r="AJ459" s="15"/>
      <c r="AK459" s="15"/>
      <c r="AL459" s="15"/>
      <c r="AM459" s="16"/>
    </row>
    <row r="460" spans="1:39" ht="14.1" customHeight="1" x14ac:dyDescent="0.2">
      <c r="B460" s="17" t="s">
        <v>25</v>
      </c>
      <c r="C460" s="18"/>
      <c r="D460" s="18"/>
      <c r="E460" s="19"/>
      <c r="F460" s="11"/>
      <c r="G460" s="12"/>
      <c r="H460" s="12"/>
      <c r="I460" s="12"/>
      <c r="J460" s="12"/>
      <c r="K460" s="13"/>
      <c r="L460" s="17" t="s">
        <v>26</v>
      </c>
      <c r="M460" s="18"/>
      <c r="N460" s="18"/>
      <c r="O460" s="19"/>
      <c r="P460" s="11"/>
      <c r="Q460" s="12"/>
      <c r="R460" s="12"/>
      <c r="S460" s="12"/>
      <c r="T460" s="12"/>
      <c r="U460" s="13"/>
      <c r="W460" s="23" t="s">
        <v>23</v>
      </c>
      <c r="X460" s="25" t="str">
        <f>IF(SUM(X415,X428,X441,X454)=0,"",SUM(X415,X428,X441,X454))</f>
        <v/>
      </c>
      <c r="Y460" s="18"/>
      <c r="Z460" s="26"/>
      <c r="AA460" s="23" t="s">
        <v>18</v>
      </c>
      <c r="AB460" s="29" t="str">
        <f>IF(SUM(AH415,AH428,AH441,AH454)=0,"",SUM(AH415,AH428,AH441,AH454))</f>
        <v/>
      </c>
      <c r="AC460" s="30"/>
      <c r="AD460" s="30"/>
      <c r="AE460" s="30"/>
      <c r="AF460" s="30"/>
      <c r="AG460" s="30"/>
      <c r="AH460" s="31"/>
      <c r="AI460" s="23" t="s">
        <v>22</v>
      </c>
      <c r="AJ460" s="11"/>
      <c r="AK460" s="12"/>
      <c r="AL460" s="12"/>
      <c r="AM460" s="13"/>
    </row>
    <row r="461" spans="1:39" ht="14.1" customHeight="1" x14ac:dyDescent="0.2">
      <c r="B461" s="20"/>
      <c r="C461" s="21"/>
      <c r="D461" s="21"/>
      <c r="E461" s="22"/>
      <c r="F461" s="14"/>
      <c r="G461" s="15"/>
      <c r="H461" s="15"/>
      <c r="I461" s="15"/>
      <c r="J461" s="15"/>
      <c r="K461" s="16"/>
      <c r="L461" s="20"/>
      <c r="M461" s="21"/>
      <c r="N461" s="21"/>
      <c r="O461" s="22"/>
      <c r="P461" s="14"/>
      <c r="Q461" s="15"/>
      <c r="R461" s="15"/>
      <c r="S461" s="15"/>
      <c r="T461" s="15"/>
      <c r="U461" s="16"/>
      <c r="W461" s="24"/>
      <c r="X461" s="27"/>
      <c r="Y461" s="21"/>
      <c r="Z461" s="28"/>
      <c r="AA461" s="24"/>
      <c r="AB461" s="32"/>
      <c r="AC461" s="33"/>
      <c r="AD461" s="33"/>
      <c r="AE461" s="33"/>
      <c r="AF461" s="33"/>
      <c r="AG461" s="33"/>
      <c r="AH461" s="34"/>
      <c r="AI461" s="24"/>
      <c r="AJ461" s="14"/>
      <c r="AK461" s="15"/>
      <c r="AL461" s="15"/>
      <c r="AM461" s="16"/>
    </row>
    <row r="463" spans="1:39" ht="23.1" customHeight="1" x14ac:dyDescent="0.2">
      <c r="A463" s="127" t="s">
        <v>1089</v>
      </c>
      <c r="B463" s="9" t="s">
        <v>27</v>
      </c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5"/>
      <c r="X463" s="5"/>
      <c r="Y463" s="6"/>
      <c r="Z463" s="226" t="s">
        <v>3</v>
      </c>
      <c r="AA463" s="227"/>
      <c r="AB463" s="227"/>
      <c r="AC463" s="227"/>
      <c r="AD463" s="227"/>
      <c r="AE463" s="228"/>
      <c r="AF463" s="186" t="s">
        <v>4</v>
      </c>
      <c r="AG463" s="187"/>
      <c r="AH463" s="191" t="str">
        <f>IF(F466="","",A465)</f>
        <v/>
      </c>
      <c r="AI463" s="191"/>
      <c r="AJ463" s="184" t="s">
        <v>2</v>
      </c>
      <c r="AK463" s="191" t="str">
        <f>IF(F466="","",AK397)</f>
        <v/>
      </c>
      <c r="AL463" s="191"/>
      <c r="AM463" s="84" t="s">
        <v>1</v>
      </c>
    </row>
    <row r="464" spans="1:39" ht="14.1" customHeight="1" thickBot="1" x14ac:dyDescent="0.25">
      <c r="B464" s="10" t="s">
        <v>0</v>
      </c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7"/>
      <c r="X464" s="7"/>
      <c r="Y464" s="8"/>
      <c r="Z464" s="229"/>
      <c r="AA464" s="230"/>
      <c r="AB464" s="230"/>
      <c r="AC464" s="230"/>
      <c r="AD464" s="230"/>
      <c r="AE464" s="231"/>
      <c r="AF464" s="188"/>
      <c r="AG464" s="189"/>
      <c r="AH464" s="232"/>
      <c r="AI464" s="232"/>
      <c r="AJ464" s="185"/>
      <c r="AK464" s="232"/>
      <c r="AL464" s="232"/>
      <c r="AM464" s="85"/>
    </row>
    <row r="465" spans="1:41" ht="14.1" customHeight="1" thickTop="1" x14ac:dyDescent="0.2">
      <c r="A465" s="1">
        <f>+A399+1</f>
        <v>8</v>
      </c>
      <c r="B465" s="86" t="s">
        <v>6</v>
      </c>
      <c r="C465" s="87"/>
      <c r="D465" s="57" t="s">
        <v>5</v>
      </c>
      <c r="E465" s="58"/>
      <c r="F465" s="63" t="s">
        <v>8</v>
      </c>
      <c r="G465" s="64"/>
      <c r="H465" s="64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3"/>
      <c r="V465" s="94" t="s">
        <v>11</v>
      </c>
      <c r="W465" s="95"/>
      <c r="X465" s="96"/>
      <c r="Y465" s="134" t="str">
        <f>IF(F466="","",IF(入力シート!$F$5="","",入力シート!$F$5))</f>
        <v/>
      </c>
      <c r="Z465" s="135"/>
      <c r="AA465" s="135"/>
      <c r="AB465" s="135"/>
      <c r="AC465" s="135"/>
      <c r="AD465" s="135"/>
      <c r="AE465" s="135"/>
      <c r="AF465" s="135"/>
      <c r="AG465" s="135"/>
      <c r="AH465" s="135"/>
      <c r="AI465" s="135"/>
      <c r="AJ465" s="135"/>
      <c r="AK465" s="135"/>
      <c r="AL465" s="135"/>
      <c r="AM465" s="136"/>
      <c r="AO465" s="1" t="str">
        <f>IF(F466="","",AO399+1)</f>
        <v/>
      </c>
    </row>
    <row r="466" spans="1:41" ht="14.1" customHeight="1" x14ac:dyDescent="0.2">
      <c r="B466" s="88"/>
      <c r="C466" s="89"/>
      <c r="D466" s="59"/>
      <c r="E466" s="60"/>
      <c r="F466" s="66" t="str">
        <f>IF(F475="","",IF(入力シート!$B$5="","",IF(入力シート!$C$5="",入力シート!$B$5,CONCATENATE(入力シート!$B$5,$A$1,入力シート!$C$5))))</f>
        <v/>
      </c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70" t="s">
        <v>9</v>
      </c>
      <c r="U466" s="106"/>
      <c r="V466" s="97"/>
      <c r="W466" s="98"/>
      <c r="X466" s="99"/>
      <c r="Y466" s="137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9"/>
    </row>
    <row r="467" spans="1:41" ht="14.1" customHeight="1" x14ac:dyDescent="0.2">
      <c r="B467" s="88"/>
      <c r="C467" s="89"/>
      <c r="D467" s="61"/>
      <c r="E467" s="62"/>
      <c r="F467" s="68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71"/>
      <c r="U467" s="107"/>
      <c r="V467" s="100"/>
      <c r="W467" s="101"/>
      <c r="X467" s="102"/>
      <c r="Y467" s="140"/>
      <c r="Z467" s="141"/>
      <c r="AA467" s="141"/>
      <c r="AB467" s="141"/>
      <c r="AC467" s="141"/>
      <c r="AD467" s="141"/>
      <c r="AE467" s="141"/>
      <c r="AF467" s="141"/>
      <c r="AG467" s="141"/>
      <c r="AH467" s="141"/>
      <c r="AI467" s="141"/>
      <c r="AJ467" s="141"/>
      <c r="AK467" s="141"/>
      <c r="AL467" s="141"/>
      <c r="AM467" s="142"/>
    </row>
    <row r="468" spans="1:41" ht="14.1" customHeight="1" x14ac:dyDescent="0.2">
      <c r="B468" s="88"/>
      <c r="C468" s="89"/>
      <c r="D468" s="72" t="s">
        <v>7</v>
      </c>
      <c r="E468" s="73"/>
      <c r="F468" s="146" t="s">
        <v>12</v>
      </c>
      <c r="G468" s="143" t="str">
        <f>IF(F466="","",IF(入力シート!$D$5="","",入力シート!$D$5))</f>
        <v/>
      </c>
      <c r="H468" s="144"/>
      <c r="I468" s="144"/>
      <c r="J468" s="144"/>
      <c r="K468" s="144"/>
      <c r="L468" s="145"/>
      <c r="M468" s="110" t="s">
        <v>8</v>
      </c>
      <c r="N468" s="111"/>
      <c r="O468" s="111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  <c r="AA468" s="112"/>
      <c r="AB468" s="112"/>
      <c r="AC468" s="112"/>
      <c r="AD468" s="112"/>
      <c r="AE468" s="112"/>
      <c r="AF468" s="112"/>
      <c r="AG468" s="112"/>
      <c r="AH468" s="112"/>
      <c r="AI468" s="112"/>
      <c r="AJ468" s="112"/>
      <c r="AK468" s="112"/>
      <c r="AL468" s="112"/>
      <c r="AM468" s="113"/>
    </row>
    <row r="469" spans="1:41" ht="14.1" customHeight="1" x14ac:dyDescent="0.2">
      <c r="B469" s="88"/>
      <c r="C469" s="89"/>
      <c r="D469" s="59"/>
      <c r="E469" s="60"/>
      <c r="F469" s="128" t="str">
        <f>IF(F466="","",IF(入力シート!$E$5="","",入力シート!$E$5))</f>
        <v/>
      </c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30"/>
    </row>
    <row r="470" spans="1:41" ht="14.1" customHeight="1" thickBot="1" x14ac:dyDescent="0.25">
      <c r="B470" s="90"/>
      <c r="C470" s="91"/>
      <c r="D470" s="108"/>
      <c r="E470" s="109"/>
      <c r="F470" s="131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3"/>
    </row>
    <row r="471" spans="1:41" ht="6" customHeight="1" thickTop="1" thickBot="1" x14ac:dyDescent="0.25"/>
    <row r="472" spans="1:41" ht="14.1" customHeight="1" thickTop="1" x14ac:dyDescent="0.2">
      <c r="A472" s="1">
        <f>+A406+4</f>
        <v>29</v>
      </c>
      <c r="B472" s="83" t="s">
        <v>19</v>
      </c>
      <c r="C472" s="52"/>
      <c r="D472" s="147" t="s">
        <v>5</v>
      </c>
      <c r="E472" s="148"/>
      <c r="F472" s="63" t="s">
        <v>8</v>
      </c>
      <c r="G472" s="64"/>
      <c r="H472" s="64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193" t="s">
        <v>13</v>
      </c>
      <c r="W472" s="194"/>
      <c r="X472" s="176"/>
      <c r="Y472" s="179" t="str">
        <f>IF(Y477="","",VLOOKUP(Y477,入力シート!$A$110:$H$10000,2,0))</f>
        <v/>
      </c>
      <c r="Z472" s="179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80"/>
    </row>
    <row r="473" spans="1:41" ht="12.6" customHeight="1" x14ac:dyDescent="0.2">
      <c r="B473" s="53"/>
      <c r="C473" s="54"/>
      <c r="D473" s="149"/>
      <c r="E473" s="150"/>
      <c r="F473" s="161" t="str">
        <f>IF(VLOOKUP(A472,入力シート!$A$8:$M$1000,2,0)="","",IF(VLOOKUP(A472,入力シート!$A$8:$M$1000,3,0)="","",VLOOKUP(A472,入力シート!$A$8:$M$1000,2,0)))</f>
        <v/>
      </c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2"/>
      <c r="U473" s="2"/>
      <c r="V473" s="195"/>
      <c r="W473" s="196"/>
      <c r="X473" s="177"/>
      <c r="Y473" s="172"/>
      <c r="Z473" s="172"/>
      <c r="AA473" s="172"/>
      <c r="AB473" s="172"/>
      <c r="AC473" s="172"/>
      <c r="AD473" s="172"/>
      <c r="AE473" s="172"/>
      <c r="AF473" s="172"/>
      <c r="AG473" s="172"/>
      <c r="AH473" s="172"/>
      <c r="AI473" s="172"/>
      <c r="AJ473" s="172"/>
      <c r="AK473" s="172"/>
      <c r="AL473" s="172"/>
      <c r="AM473" s="181"/>
    </row>
    <row r="474" spans="1:41" ht="12.6" customHeight="1" x14ac:dyDescent="0.2">
      <c r="B474" s="53"/>
      <c r="C474" s="54"/>
      <c r="D474" s="149"/>
      <c r="E474" s="150"/>
      <c r="F474" s="163"/>
      <c r="G474" s="164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2"/>
      <c r="U474" s="2"/>
      <c r="V474" s="195"/>
      <c r="W474" s="196"/>
      <c r="X474" s="177"/>
      <c r="Y474" s="172"/>
      <c r="Z474" s="172"/>
      <c r="AA474" s="172"/>
      <c r="AB474" s="172"/>
      <c r="AC474" s="172"/>
      <c r="AD474" s="172"/>
      <c r="AE474" s="172"/>
      <c r="AF474" s="172"/>
      <c r="AG474" s="172"/>
      <c r="AH474" s="172"/>
      <c r="AI474" s="172"/>
      <c r="AJ474" s="172"/>
      <c r="AK474" s="172"/>
      <c r="AL474" s="172"/>
      <c r="AM474" s="181"/>
    </row>
    <row r="475" spans="1:41" ht="12.9" customHeight="1" x14ac:dyDescent="0.2">
      <c r="B475" s="53"/>
      <c r="C475" s="54"/>
      <c r="D475" s="149"/>
      <c r="E475" s="150"/>
      <c r="F475" s="66" t="str">
        <f>IF(VLOOKUP(A472,入力シート!$A$8:$M$1000,2,0)="","",IF(VLOOKUP(A472,入力シート!$A$8:$M$1000,3,0)="",VLOOKUP(A472,入力シート!$A$8:$M$1000,2,0),VLOOKUP(A472,入力シート!$A$8:$M$1000,3,0)))</f>
        <v/>
      </c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70" t="s">
        <v>9</v>
      </c>
      <c r="U475" s="70"/>
      <c r="V475" s="195"/>
      <c r="W475" s="196"/>
      <c r="X475" s="177"/>
      <c r="Y475" s="172"/>
      <c r="Z475" s="172"/>
      <c r="AA475" s="172"/>
      <c r="AB475" s="172"/>
      <c r="AC475" s="172"/>
      <c r="AD475" s="172"/>
      <c r="AE475" s="172"/>
      <c r="AF475" s="172"/>
      <c r="AG475" s="172"/>
      <c r="AH475" s="172"/>
      <c r="AI475" s="172"/>
      <c r="AJ475" s="172"/>
      <c r="AK475" s="172"/>
      <c r="AL475" s="172"/>
      <c r="AM475" s="181"/>
    </row>
    <row r="476" spans="1:41" ht="12.9" customHeight="1" thickBot="1" x14ac:dyDescent="0.25">
      <c r="B476" s="53"/>
      <c r="C476" s="54"/>
      <c r="D476" s="151"/>
      <c r="E476" s="152"/>
      <c r="F476" s="68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71"/>
      <c r="U476" s="71"/>
      <c r="V476" s="197"/>
      <c r="W476" s="198"/>
      <c r="X476" s="178"/>
      <c r="Y476" s="182"/>
      <c r="Z476" s="182"/>
      <c r="AA476" s="182"/>
      <c r="AB476" s="182"/>
      <c r="AC476" s="182"/>
      <c r="AD476" s="182"/>
      <c r="AE476" s="182"/>
      <c r="AF476" s="182"/>
      <c r="AG476" s="182"/>
      <c r="AH476" s="182"/>
      <c r="AI476" s="182"/>
      <c r="AJ476" s="182"/>
      <c r="AK476" s="182"/>
      <c r="AL476" s="182"/>
      <c r="AM476" s="183"/>
    </row>
    <row r="477" spans="1:41" ht="12.9" customHeight="1" x14ac:dyDescent="0.2">
      <c r="B477" s="53"/>
      <c r="C477" s="54"/>
      <c r="D477" s="153" t="s">
        <v>7</v>
      </c>
      <c r="E477" s="154"/>
      <c r="F477" s="159" t="s">
        <v>12</v>
      </c>
      <c r="G477" s="165" t="str">
        <f>IF(VLOOKUP(A472,入力シート!$A$8:$M$1000,4,0)="","",VLOOKUP(A472,入力シート!$A$8:$M$1000,4,0))</f>
        <v/>
      </c>
      <c r="H477" s="166"/>
      <c r="I477" s="166"/>
      <c r="J477" s="166"/>
      <c r="K477" s="166"/>
      <c r="L477" s="166"/>
      <c r="M477" s="155"/>
      <c r="N477" s="155"/>
      <c r="O477" s="155"/>
      <c r="P477" s="155"/>
      <c r="Q477" s="155"/>
      <c r="R477" s="155"/>
      <c r="S477" s="155"/>
      <c r="T477" s="155"/>
      <c r="U477" s="156"/>
      <c r="V477" s="199" t="s">
        <v>15</v>
      </c>
      <c r="W477" s="200"/>
      <c r="X477" s="173"/>
      <c r="Y477" s="174" t="str">
        <f>IF(VLOOKUP(A472,入力シート!$A$8:$M$1000,7,0)="","",VLOOKUP(A472,入力シート!$A$8:$M$1000,7,0))</f>
        <v/>
      </c>
      <c r="Z477" s="174"/>
      <c r="AA477" s="174"/>
      <c r="AB477" s="174"/>
      <c r="AC477" s="174"/>
      <c r="AD477" s="174"/>
      <c r="AE477" s="174"/>
      <c r="AF477" s="174"/>
      <c r="AG477" s="174"/>
      <c r="AH477" s="174"/>
      <c r="AI477" s="174"/>
      <c r="AJ477" s="174"/>
      <c r="AK477" s="174"/>
      <c r="AL477" s="174"/>
      <c r="AM477" s="175"/>
    </row>
    <row r="478" spans="1:41" ht="12.9" customHeight="1" x14ac:dyDescent="0.2">
      <c r="B478" s="53"/>
      <c r="C478" s="54"/>
      <c r="D478" s="149"/>
      <c r="E478" s="150"/>
      <c r="F478" s="160"/>
      <c r="G478" s="167"/>
      <c r="H478" s="168"/>
      <c r="I478" s="168"/>
      <c r="J478" s="168"/>
      <c r="K478" s="168"/>
      <c r="L478" s="168"/>
      <c r="M478" s="157"/>
      <c r="N478" s="157"/>
      <c r="O478" s="157"/>
      <c r="P478" s="157"/>
      <c r="Q478" s="157"/>
      <c r="R478" s="157"/>
      <c r="S478" s="157"/>
      <c r="T478" s="157"/>
      <c r="U478" s="158"/>
      <c r="V478" s="201"/>
      <c r="W478" s="202"/>
      <c r="X478" s="169"/>
      <c r="Y478" s="170"/>
      <c r="Z478" s="170"/>
      <c r="AA478" s="170"/>
      <c r="AB478" s="170"/>
      <c r="AC478" s="170"/>
      <c r="AD478" s="170"/>
      <c r="AE478" s="170"/>
      <c r="AF478" s="170"/>
      <c r="AG478" s="170"/>
      <c r="AH478" s="170"/>
      <c r="AI478" s="170"/>
      <c r="AJ478" s="170"/>
      <c r="AK478" s="170"/>
      <c r="AL478" s="170"/>
      <c r="AM478" s="171"/>
    </row>
    <row r="479" spans="1:41" ht="12.9" customHeight="1" x14ac:dyDescent="0.2">
      <c r="B479" s="53"/>
      <c r="C479" s="54"/>
      <c r="D479" s="149"/>
      <c r="E479" s="150"/>
      <c r="F479" s="74" t="str">
        <f>IF(VLOOKUP(A472,入力シート!$A$8:$M$1000,5,0)="","",VLOOKUP(A472,入力シート!$A$8:$M$1000,5,0))</f>
        <v/>
      </c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6"/>
      <c r="V479" s="203" t="s">
        <v>16</v>
      </c>
      <c r="W479" s="204"/>
      <c r="X479" s="190" t="str">
        <f>IF(Y477="","",IF(VLOOKUP(Y477,入力シート!$A$110:$H$1000,3,0)="","",VLOOKUP(Y477,入力シート!$A$110:$H$1000,3,0)))</f>
        <v/>
      </c>
      <c r="Y479" s="191"/>
      <c r="Z479" s="191"/>
      <c r="AA479" s="191"/>
      <c r="AB479" s="191"/>
      <c r="AC479" s="191"/>
      <c r="AD479" s="191"/>
      <c r="AE479" s="191"/>
      <c r="AF479" s="191"/>
      <c r="AG479" s="191"/>
      <c r="AH479" s="191"/>
      <c r="AI479" s="191"/>
      <c r="AJ479" s="191"/>
      <c r="AK479" s="191"/>
      <c r="AL479" s="191"/>
      <c r="AM479" s="192"/>
    </row>
    <row r="480" spans="1:41" ht="12.9" customHeight="1" x14ac:dyDescent="0.2">
      <c r="B480" s="53"/>
      <c r="C480" s="54"/>
      <c r="D480" s="149"/>
      <c r="E480" s="150"/>
      <c r="F480" s="77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9"/>
      <c r="V480" s="201"/>
      <c r="W480" s="202"/>
      <c r="X480" s="103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5"/>
    </row>
    <row r="481" spans="1:39" ht="12.9" customHeight="1" x14ac:dyDescent="0.2">
      <c r="B481" s="53"/>
      <c r="C481" s="54"/>
      <c r="D481" s="149"/>
      <c r="E481" s="150"/>
      <c r="F481" s="77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9"/>
      <c r="V481" s="205" t="s">
        <v>14</v>
      </c>
      <c r="W481" s="206"/>
      <c r="X481" s="190" t="str">
        <f>IF(VLOOKUP(A472,入力シート!$A$8:$M$1000,9,0)="","",VLOOKUP(A472,入力シート!$A$8:$M$1000,9,0))</f>
        <v/>
      </c>
      <c r="Y481" s="211"/>
      <c r="Z481" s="209" t="s">
        <v>17</v>
      </c>
      <c r="AA481" s="206"/>
      <c r="AB481" s="218" t="str">
        <f>IF(VLOOKUP(A472,入力シート!$A$8:$M$1000,12,0)="","",VLOOKUP(A472,入力シート!$A$8:$M$1000,12,0))</f>
        <v/>
      </c>
      <c r="AC481" s="219"/>
      <c r="AD481" s="219"/>
      <c r="AE481" s="220"/>
      <c r="AF481" s="209" t="s">
        <v>18</v>
      </c>
      <c r="AG481" s="206"/>
      <c r="AH481" s="214" t="str">
        <f>IF(X481="","",IF(AB481="","",X481*AB481))</f>
        <v/>
      </c>
      <c r="AI481" s="215"/>
      <c r="AJ481" s="215"/>
      <c r="AK481" s="215"/>
      <c r="AL481" s="215"/>
      <c r="AM481" s="224"/>
    </row>
    <row r="482" spans="1:39" ht="12.9" customHeight="1" thickBot="1" x14ac:dyDescent="0.25">
      <c r="B482" s="53"/>
      <c r="C482" s="54"/>
      <c r="D482" s="151"/>
      <c r="E482" s="152"/>
      <c r="F482" s="80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2"/>
      <c r="V482" s="207"/>
      <c r="W482" s="208"/>
      <c r="X482" s="212"/>
      <c r="Y482" s="213"/>
      <c r="Z482" s="210"/>
      <c r="AA482" s="208"/>
      <c r="AB482" s="221"/>
      <c r="AC482" s="222"/>
      <c r="AD482" s="222"/>
      <c r="AE482" s="223"/>
      <c r="AF482" s="210"/>
      <c r="AG482" s="208"/>
      <c r="AH482" s="216"/>
      <c r="AI482" s="217"/>
      <c r="AJ482" s="217"/>
      <c r="AK482" s="217"/>
      <c r="AL482" s="217"/>
      <c r="AM482" s="225"/>
    </row>
    <row r="483" spans="1:39" ht="12.9" customHeight="1" thickTop="1" x14ac:dyDescent="0.2">
      <c r="B483" s="53"/>
      <c r="C483" s="54"/>
      <c r="D483" s="35" t="s">
        <v>10</v>
      </c>
      <c r="E483" s="36"/>
      <c r="F483" s="39" t="str">
        <f>IF(VLOOKUP(A472,入力シート!$A$8:$M$1000,6,0)="","",VLOOKUP(A472,入力シート!$A$8:$M$1000,6,0))</f>
        <v/>
      </c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1"/>
      <c r="V483" s="45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</row>
    <row r="484" spans="1:39" ht="12.9" customHeight="1" thickBot="1" x14ac:dyDescent="0.25">
      <c r="B484" s="55"/>
      <c r="C484" s="56"/>
      <c r="D484" s="37"/>
      <c r="E484" s="38"/>
      <c r="F484" s="42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4"/>
      <c r="V484" s="47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  <c r="AM484" s="48"/>
    </row>
    <row r="485" spans="1:39" ht="14.1" customHeight="1" thickTop="1" x14ac:dyDescent="0.2">
      <c r="A485" s="1">
        <f>+A472+1</f>
        <v>30</v>
      </c>
      <c r="B485" s="51" t="s">
        <v>1081</v>
      </c>
      <c r="C485" s="52"/>
      <c r="D485" s="147" t="s">
        <v>5</v>
      </c>
      <c r="E485" s="148"/>
      <c r="F485" s="63" t="s">
        <v>8</v>
      </c>
      <c r="G485" s="64"/>
      <c r="H485" s="64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193" t="s">
        <v>13</v>
      </c>
      <c r="W485" s="194"/>
      <c r="X485" s="176"/>
      <c r="Y485" s="179" t="str">
        <f>IF(Y490="","",VLOOKUP(Y490,入力シート!$A$110:$H$10000,2,0))</f>
        <v/>
      </c>
      <c r="Z485" s="179"/>
      <c r="AA485" s="179"/>
      <c r="AB485" s="179"/>
      <c r="AC485" s="179"/>
      <c r="AD485" s="179"/>
      <c r="AE485" s="179"/>
      <c r="AF485" s="179"/>
      <c r="AG485" s="179"/>
      <c r="AH485" s="179"/>
      <c r="AI485" s="179"/>
      <c r="AJ485" s="179"/>
      <c r="AK485" s="179"/>
      <c r="AL485" s="179"/>
      <c r="AM485" s="180"/>
    </row>
    <row r="486" spans="1:39" ht="12.6" customHeight="1" x14ac:dyDescent="0.2">
      <c r="B486" s="53"/>
      <c r="C486" s="54"/>
      <c r="D486" s="149"/>
      <c r="E486" s="150"/>
      <c r="F486" s="161" t="str">
        <f>IF(VLOOKUP(A485,入力シート!$A$8:$M$1000,2,0)="","",IF(VLOOKUP(A485,入力シート!$A$8:$M$1000,3,0)="","",VLOOKUP(A485,入力シート!$A$8:$M$1000,2,0)))</f>
        <v/>
      </c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2"/>
      <c r="U486" s="2"/>
      <c r="V486" s="195"/>
      <c r="W486" s="196"/>
      <c r="X486" s="177"/>
      <c r="Y486" s="172"/>
      <c r="Z486" s="172"/>
      <c r="AA486" s="172"/>
      <c r="AB486" s="172"/>
      <c r="AC486" s="172"/>
      <c r="AD486" s="172"/>
      <c r="AE486" s="172"/>
      <c r="AF486" s="172"/>
      <c r="AG486" s="172"/>
      <c r="AH486" s="172"/>
      <c r="AI486" s="172"/>
      <c r="AJ486" s="172"/>
      <c r="AK486" s="172"/>
      <c r="AL486" s="172"/>
      <c r="AM486" s="181"/>
    </row>
    <row r="487" spans="1:39" ht="12.6" customHeight="1" x14ac:dyDescent="0.2">
      <c r="B487" s="53"/>
      <c r="C487" s="54"/>
      <c r="D487" s="149"/>
      <c r="E487" s="150"/>
      <c r="F487" s="163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2"/>
      <c r="U487" s="2"/>
      <c r="V487" s="195"/>
      <c r="W487" s="196"/>
      <c r="X487" s="177"/>
      <c r="Y487" s="172"/>
      <c r="Z487" s="172"/>
      <c r="AA487" s="172"/>
      <c r="AB487" s="172"/>
      <c r="AC487" s="172"/>
      <c r="AD487" s="172"/>
      <c r="AE487" s="172"/>
      <c r="AF487" s="172"/>
      <c r="AG487" s="172"/>
      <c r="AH487" s="172"/>
      <c r="AI487" s="172"/>
      <c r="AJ487" s="172"/>
      <c r="AK487" s="172"/>
      <c r="AL487" s="172"/>
      <c r="AM487" s="181"/>
    </row>
    <row r="488" spans="1:39" ht="12.9" customHeight="1" x14ac:dyDescent="0.2">
      <c r="B488" s="53"/>
      <c r="C488" s="54"/>
      <c r="D488" s="149"/>
      <c r="E488" s="150"/>
      <c r="F488" s="66" t="str">
        <f>IF(VLOOKUP(A485,入力シート!$A$8:$M$1000,2,0)="","",IF(VLOOKUP(A485,入力シート!$A$8:$M$1000,3,0)="",VLOOKUP(A485,入力シート!$A$8:$M$1000,2,0),VLOOKUP(A485,入力シート!$A$8:$M$1000,3,0)))</f>
        <v/>
      </c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70" t="s">
        <v>9</v>
      </c>
      <c r="U488" s="70"/>
      <c r="V488" s="195"/>
      <c r="W488" s="196"/>
      <c r="X488" s="177"/>
      <c r="Y488" s="172"/>
      <c r="Z488" s="172"/>
      <c r="AA488" s="172"/>
      <c r="AB488" s="172"/>
      <c r="AC488" s="172"/>
      <c r="AD488" s="172"/>
      <c r="AE488" s="172"/>
      <c r="AF488" s="172"/>
      <c r="AG488" s="172"/>
      <c r="AH488" s="172"/>
      <c r="AI488" s="172"/>
      <c r="AJ488" s="172"/>
      <c r="AK488" s="172"/>
      <c r="AL488" s="172"/>
      <c r="AM488" s="181"/>
    </row>
    <row r="489" spans="1:39" ht="12.9" customHeight="1" thickBot="1" x14ac:dyDescent="0.25">
      <c r="B489" s="53"/>
      <c r="C489" s="54"/>
      <c r="D489" s="151"/>
      <c r="E489" s="152"/>
      <c r="F489" s="68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71"/>
      <c r="U489" s="71"/>
      <c r="V489" s="197"/>
      <c r="W489" s="198"/>
      <c r="X489" s="178"/>
      <c r="Y489" s="182"/>
      <c r="Z489" s="182"/>
      <c r="AA489" s="182"/>
      <c r="AB489" s="182"/>
      <c r="AC489" s="182"/>
      <c r="AD489" s="182"/>
      <c r="AE489" s="182"/>
      <c r="AF489" s="182"/>
      <c r="AG489" s="182"/>
      <c r="AH489" s="182"/>
      <c r="AI489" s="182"/>
      <c r="AJ489" s="182"/>
      <c r="AK489" s="182"/>
      <c r="AL489" s="182"/>
      <c r="AM489" s="183"/>
    </row>
    <row r="490" spans="1:39" ht="12.9" customHeight="1" x14ac:dyDescent="0.2">
      <c r="B490" s="53"/>
      <c r="C490" s="54"/>
      <c r="D490" s="153" t="s">
        <v>7</v>
      </c>
      <c r="E490" s="154"/>
      <c r="F490" s="159" t="s">
        <v>12</v>
      </c>
      <c r="G490" s="165" t="str">
        <f>IF(VLOOKUP(A485,入力シート!$A$8:$M$1000,4,0)="","",VLOOKUP(A485,入力シート!$A$8:$M$1000,4,0))</f>
        <v/>
      </c>
      <c r="H490" s="166"/>
      <c r="I490" s="166"/>
      <c r="J490" s="166"/>
      <c r="K490" s="166"/>
      <c r="L490" s="166"/>
      <c r="M490" s="155"/>
      <c r="N490" s="155"/>
      <c r="O490" s="155"/>
      <c r="P490" s="155"/>
      <c r="Q490" s="155"/>
      <c r="R490" s="155"/>
      <c r="S490" s="155"/>
      <c r="T490" s="155"/>
      <c r="U490" s="156"/>
      <c r="V490" s="199" t="s">
        <v>15</v>
      </c>
      <c r="W490" s="200"/>
      <c r="X490" s="173"/>
      <c r="Y490" s="174" t="str">
        <f>IF(VLOOKUP(A485,入力シート!$A$8:$M$1000,7,0)="","",VLOOKUP(A485,入力シート!$A$8:$M$1000,7,0))</f>
        <v/>
      </c>
      <c r="Z490" s="174"/>
      <c r="AA490" s="174"/>
      <c r="AB490" s="174"/>
      <c r="AC490" s="174"/>
      <c r="AD490" s="174"/>
      <c r="AE490" s="174"/>
      <c r="AF490" s="174"/>
      <c r="AG490" s="174"/>
      <c r="AH490" s="174"/>
      <c r="AI490" s="174"/>
      <c r="AJ490" s="174"/>
      <c r="AK490" s="174"/>
      <c r="AL490" s="174"/>
      <c r="AM490" s="175"/>
    </row>
    <row r="491" spans="1:39" ht="12.9" customHeight="1" x14ac:dyDescent="0.2">
      <c r="B491" s="53"/>
      <c r="C491" s="54"/>
      <c r="D491" s="149"/>
      <c r="E491" s="150"/>
      <c r="F491" s="160"/>
      <c r="G491" s="167"/>
      <c r="H491" s="168"/>
      <c r="I491" s="168"/>
      <c r="J491" s="168"/>
      <c r="K491" s="168"/>
      <c r="L491" s="168"/>
      <c r="M491" s="157"/>
      <c r="N491" s="157"/>
      <c r="O491" s="157"/>
      <c r="P491" s="157"/>
      <c r="Q491" s="157"/>
      <c r="R491" s="157"/>
      <c r="S491" s="157"/>
      <c r="T491" s="157"/>
      <c r="U491" s="158"/>
      <c r="V491" s="201"/>
      <c r="W491" s="202"/>
      <c r="X491" s="169"/>
      <c r="Y491" s="170"/>
      <c r="Z491" s="170"/>
      <c r="AA491" s="170"/>
      <c r="AB491" s="170"/>
      <c r="AC491" s="170"/>
      <c r="AD491" s="170"/>
      <c r="AE491" s="170"/>
      <c r="AF491" s="170"/>
      <c r="AG491" s="170"/>
      <c r="AH491" s="170"/>
      <c r="AI491" s="170"/>
      <c r="AJ491" s="170"/>
      <c r="AK491" s="170"/>
      <c r="AL491" s="170"/>
      <c r="AM491" s="171"/>
    </row>
    <row r="492" spans="1:39" ht="12.9" customHeight="1" x14ac:dyDescent="0.2">
      <c r="B492" s="53"/>
      <c r="C492" s="54"/>
      <c r="D492" s="149"/>
      <c r="E492" s="150"/>
      <c r="F492" s="74" t="str">
        <f>IF(VLOOKUP(A485,入力シート!$A$8:$M$1000,5,0)="","",VLOOKUP(A485,入力シート!$A$8:$M$1000,5,0))</f>
        <v/>
      </c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6"/>
      <c r="V492" s="203" t="s">
        <v>16</v>
      </c>
      <c r="W492" s="204"/>
      <c r="X492" s="190" t="str">
        <f>IF(Y490="","",IF(VLOOKUP(Y490,入力シート!$A$110:$H$1000,3,0)="","",VLOOKUP(Y490,入力シート!$A$110:$H$1000,3,0)))</f>
        <v/>
      </c>
      <c r="Y492" s="191"/>
      <c r="Z492" s="191"/>
      <c r="AA492" s="191"/>
      <c r="AB492" s="191"/>
      <c r="AC492" s="191"/>
      <c r="AD492" s="191"/>
      <c r="AE492" s="191"/>
      <c r="AF492" s="191"/>
      <c r="AG492" s="191"/>
      <c r="AH492" s="191"/>
      <c r="AI492" s="191"/>
      <c r="AJ492" s="191"/>
      <c r="AK492" s="191"/>
      <c r="AL492" s="191"/>
      <c r="AM492" s="192"/>
    </row>
    <row r="493" spans="1:39" ht="12.9" customHeight="1" x14ac:dyDescent="0.2">
      <c r="B493" s="53"/>
      <c r="C493" s="54"/>
      <c r="D493" s="149"/>
      <c r="E493" s="150"/>
      <c r="F493" s="77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9"/>
      <c r="V493" s="201"/>
      <c r="W493" s="202"/>
      <c r="X493" s="103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5"/>
    </row>
    <row r="494" spans="1:39" ht="12.9" customHeight="1" x14ac:dyDescent="0.2">
      <c r="B494" s="53"/>
      <c r="C494" s="54"/>
      <c r="D494" s="149"/>
      <c r="E494" s="150"/>
      <c r="F494" s="77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9"/>
      <c r="V494" s="205" t="s">
        <v>14</v>
      </c>
      <c r="W494" s="206"/>
      <c r="X494" s="190" t="str">
        <f>IF(VLOOKUP(A485,入力シート!$A$8:$M$1000,9,0)="","",VLOOKUP(A485,入力シート!$A$8:$M$1000,9,0))</f>
        <v/>
      </c>
      <c r="Y494" s="211"/>
      <c r="Z494" s="209" t="s">
        <v>17</v>
      </c>
      <c r="AA494" s="206"/>
      <c r="AB494" s="218" t="str">
        <f>IF(VLOOKUP(A485,入力シート!$A$8:$M$1000,12,0)="","",VLOOKUP(A485,入力シート!$A$8:$M$1000,12,0))</f>
        <v/>
      </c>
      <c r="AC494" s="219"/>
      <c r="AD494" s="219"/>
      <c r="AE494" s="220"/>
      <c r="AF494" s="209" t="s">
        <v>18</v>
      </c>
      <c r="AG494" s="206"/>
      <c r="AH494" s="214" t="str">
        <f>IF(X494="","",IF(AB494="","",X494*AB494))</f>
        <v/>
      </c>
      <c r="AI494" s="215"/>
      <c r="AJ494" s="215"/>
      <c r="AK494" s="215"/>
      <c r="AL494" s="215"/>
      <c r="AM494" s="224"/>
    </row>
    <row r="495" spans="1:39" ht="12.9" customHeight="1" thickBot="1" x14ac:dyDescent="0.25">
      <c r="B495" s="53"/>
      <c r="C495" s="54"/>
      <c r="D495" s="151"/>
      <c r="E495" s="152"/>
      <c r="F495" s="80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2"/>
      <c r="V495" s="207"/>
      <c r="W495" s="208"/>
      <c r="X495" s="212"/>
      <c r="Y495" s="213"/>
      <c r="Z495" s="210"/>
      <c r="AA495" s="208"/>
      <c r="AB495" s="221"/>
      <c r="AC495" s="222"/>
      <c r="AD495" s="222"/>
      <c r="AE495" s="223"/>
      <c r="AF495" s="210"/>
      <c r="AG495" s="208"/>
      <c r="AH495" s="216"/>
      <c r="AI495" s="217"/>
      <c r="AJ495" s="217"/>
      <c r="AK495" s="217"/>
      <c r="AL495" s="217"/>
      <c r="AM495" s="225"/>
    </row>
    <row r="496" spans="1:39" ht="12.9" customHeight="1" thickTop="1" x14ac:dyDescent="0.2">
      <c r="B496" s="53"/>
      <c r="C496" s="54"/>
      <c r="D496" s="35" t="s">
        <v>10</v>
      </c>
      <c r="E496" s="36"/>
      <c r="F496" s="39" t="str">
        <f>IF(VLOOKUP(A485,入力シート!$A$8:$M$1000,6,0)="","",VLOOKUP(A485,入力シート!$A$8:$M$1000,6,0))</f>
        <v/>
      </c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1"/>
      <c r="V496" s="45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</row>
    <row r="497" spans="1:39" ht="12.9" customHeight="1" thickBot="1" x14ac:dyDescent="0.25">
      <c r="B497" s="55"/>
      <c r="C497" s="56"/>
      <c r="D497" s="37"/>
      <c r="E497" s="38"/>
      <c r="F497" s="42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4"/>
      <c r="V497" s="47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  <c r="AM497" s="48"/>
    </row>
    <row r="498" spans="1:39" ht="14.1" customHeight="1" thickTop="1" x14ac:dyDescent="0.2">
      <c r="A498" s="1">
        <f>+A485+1</f>
        <v>31</v>
      </c>
      <c r="B498" s="51" t="s">
        <v>1082</v>
      </c>
      <c r="C498" s="52"/>
      <c r="D498" s="147" t="s">
        <v>5</v>
      </c>
      <c r="E498" s="148"/>
      <c r="F498" s="63" t="s">
        <v>8</v>
      </c>
      <c r="G498" s="64"/>
      <c r="H498" s="64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193" t="s">
        <v>13</v>
      </c>
      <c r="W498" s="194"/>
      <c r="X498" s="176"/>
      <c r="Y498" s="179" t="str">
        <f>IF(Y503="","",VLOOKUP(Y503,入力シート!$A$110:$H$10000,2,0))</f>
        <v/>
      </c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80"/>
    </row>
    <row r="499" spans="1:39" ht="12.6" customHeight="1" x14ac:dyDescent="0.2">
      <c r="B499" s="53"/>
      <c r="C499" s="54"/>
      <c r="D499" s="149"/>
      <c r="E499" s="150"/>
      <c r="F499" s="161" t="str">
        <f>IF(VLOOKUP(A498,入力シート!$A$8:$M$1000,2,0)="","",IF(VLOOKUP(A498,入力シート!$A$8:$M$1000,3,0)="","",VLOOKUP(A498,入力シート!$A$8:$M$1000,2,0)))</f>
        <v/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2"/>
      <c r="U499" s="2"/>
      <c r="V499" s="195"/>
      <c r="W499" s="196"/>
      <c r="X499" s="177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81"/>
    </row>
    <row r="500" spans="1:39" ht="12.6" customHeight="1" x14ac:dyDescent="0.2">
      <c r="B500" s="53"/>
      <c r="C500" s="54"/>
      <c r="D500" s="149"/>
      <c r="E500" s="150"/>
      <c r="F500" s="163"/>
      <c r="G500" s="164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2"/>
      <c r="U500" s="2"/>
      <c r="V500" s="195"/>
      <c r="W500" s="196"/>
      <c r="X500" s="177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81"/>
    </row>
    <row r="501" spans="1:39" ht="12.9" customHeight="1" x14ac:dyDescent="0.2">
      <c r="B501" s="53"/>
      <c r="C501" s="54"/>
      <c r="D501" s="149"/>
      <c r="E501" s="150"/>
      <c r="F501" s="66" t="str">
        <f>IF(VLOOKUP(A498,入力シート!$A$8:$M$1000,2,0)="","",IF(VLOOKUP(A498,入力シート!$A$8:$M$1000,3,0)="",VLOOKUP(A498,入力シート!$A$8:$M$1000,2,0),VLOOKUP(A498,入力シート!$A$8:$M$1000,3,0)))</f>
        <v/>
      </c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70" t="s">
        <v>9</v>
      </c>
      <c r="U501" s="70"/>
      <c r="V501" s="195"/>
      <c r="W501" s="196"/>
      <c r="X501" s="177"/>
      <c r="Y501" s="172"/>
      <c r="Z501" s="172"/>
      <c r="AA501" s="172"/>
      <c r="AB501" s="172"/>
      <c r="AC501" s="172"/>
      <c r="AD501" s="172"/>
      <c r="AE501" s="172"/>
      <c r="AF501" s="172"/>
      <c r="AG501" s="172"/>
      <c r="AH501" s="172"/>
      <c r="AI501" s="172"/>
      <c r="AJ501" s="172"/>
      <c r="AK501" s="172"/>
      <c r="AL501" s="172"/>
      <c r="AM501" s="181"/>
    </row>
    <row r="502" spans="1:39" ht="12.9" customHeight="1" thickBot="1" x14ac:dyDescent="0.25">
      <c r="B502" s="53"/>
      <c r="C502" s="54"/>
      <c r="D502" s="151"/>
      <c r="E502" s="152"/>
      <c r="F502" s="68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71"/>
      <c r="U502" s="71"/>
      <c r="V502" s="197"/>
      <c r="W502" s="198"/>
      <c r="X502" s="178"/>
      <c r="Y502" s="182"/>
      <c r="Z502" s="182"/>
      <c r="AA502" s="182"/>
      <c r="AB502" s="182"/>
      <c r="AC502" s="182"/>
      <c r="AD502" s="182"/>
      <c r="AE502" s="182"/>
      <c r="AF502" s="182"/>
      <c r="AG502" s="182"/>
      <c r="AH502" s="182"/>
      <c r="AI502" s="182"/>
      <c r="AJ502" s="182"/>
      <c r="AK502" s="182"/>
      <c r="AL502" s="182"/>
      <c r="AM502" s="183"/>
    </row>
    <row r="503" spans="1:39" ht="12.9" customHeight="1" x14ac:dyDescent="0.2">
      <c r="B503" s="53"/>
      <c r="C503" s="54"/>
      <c r="D503" s="153" t="s">
        <v>7</v>
      </c>
      <c r="E503" s="154"/>
      <c r="F503" s="159" t="s">
        <v>12</v>
      </c>
      <c r="G503" s="165" t="str">
        <f>IF(VLOOKUP(A498,入力シート!$A$8:$M$1000,4,0)="","",VLOOKUP(A498,入力シート!$A$8:$M$1000,4,0))</f>
        <v/>
      </c>
      <c r="H503" s="166"/>
      <c r="I503" s="166"/>
      <c r="J503" s="166"/>
      <c r="K503" s="166"/>
      <c r="L503" s="166"/>
      <c r="M503" s="155"/>
      <c r="N503" s="155"/>
      <c r="O503" s="155"/>
      <c r="P503" s="155"/>
      <c r="Q503" s="155"/>
      <c r="R503" s="155"/>
      <c r="S503" s="155"/>
      <c r="T503" s="155"/>
      <c r="U503" s="156"/>
      <c r="V503" s="199" t="s">
        <v>15</v>
      </c>
      <c r="W503" s="200"/>
      <c r="X503" s="173"/>
      <c r="Y503" s="174" t="str">
        <f>IF(VLOOKUP(A498,入力シート!$A$8:$M$1000,7,0)="","",VLOOKUP(A498,入力シート!$A$8:$M$1000,7,0))</f>
        <v/>
      </c>
      <c r="Z503" s="174"/>
      <c r="AA503" s="174"/>
      <c r="AB503" s="174"/>
      <c r="AC503" s="174"/>
      <c r="AD503" s="174"/>
      <c r="AE503" s="174"/>
      <c r="AF503" s="174"/>
      <c r="AG503" s="174"/>
      <c r="AH503" s="174"/>
      <c r="AI503" s="174"/>
      <c r="AJ503" s="174"/>
      <c r="AK503" s="174"/>
      <c r="AL503" s="174"/>
      <c r="AM503" s="175"/>
    </row>
    <row r="504" spans="1:39" ht="12.9" customHeight="1" x14ac:dyDescent="0.2">
      <c r="B504" s="53"/>
      <c r="C504" s="54"/>
      <c r="D504" s="149"/>
      <c r="E504" s="150"/>
      <c r="F504" s="160"/>
      <c r="G504" s="167"/>
      <c r="H504" s="168"/>
      <c r="I504" s="168"/>
      <c r="J504" s="168"/>
      <c r="K504" s="168"/>
      <c r="L504" s="168"/>
      <c r="M504" s="157"/>
      <c r="N504" s="157"/>
      <c r="O504" s="157"/>
      <c r="P504" s="157"/>
      <c r="Q504" s="157"/>
      <c r="R504" s="157"/>
      <c r="S504" s="157"/>
      <c r="T504" s="157"/>
      <c r="U504" s="158"/>
      <c r="V504" s="201"/>
      <c r="W504" s="202"/>
      <c r="X504" s="169"/>
      <c r="Y504" s="170"/>
      <c r="Z504" s="170"/>
      <c r="AA504" s="170"/>
      <c r="AB504" s="170"/>
      <c r="AC504" s="170"/>
      <c r="AD504" s="170"/>
      <c r="AE504" s="170"/>
      <c r="AF504" s="170"/>
      <c r="AG504" s="170"/>
      <c r="AH504" s="170"/>
      <c r="AI504" s="170"/>
      <c r="AJ504" s="170"/>
      <c r="AK504" s="170"/>
      <c r="AL504" s="170"/>
      <c r="AM504" s="171"/>
    </row>
    <row r="505" spans="1:39" ht="12.9" customHeight="1" x14ac:dyDescent="0.2">
      <c r="B505" s="53"/>
      <c r="C505" s="54"/>
      <c r="D505" s="149"/>
      <c r="E505" s="150"/>
      <c r="F505" s="74" t="str">
        <f>IF(VLOOKUP(A498,入力シート!$A$8:$M$1000,5,0)="","",VLOOKUP(A498,入力シート!$A$8:$M$1000,5,0))</f>
        <v/>
      </c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6"/>
      <c r="V505" s="203" t="s">
        <v>16</v>
      </c>
      <c r="W505" s="204"/>
      <c r="X505" s="190" t="str">
        <f>IF(Y503="","",IF(VLOOKUP(Y503,入力シート!$A$110:$H$1000,3,0)="","",VLOOKUP(Y503,入力シート!$A$110:$H$1000,3,0)))</f>
        <v/>
      </c>
      <c r="Y505" s="191"/>
      <c r="Z505" s="191"/>
      <c r="AA505" s="191"/>
      <c r="AB505" s="191"/>
      <c r="AC505" s="191"/>
      <c r="AD505" s="191"/>
      <c r="AE505" s="191"/>
      <c r="AF505" s="191"/>
      <c r="AG505" s="191"/>
      <c r="AH505" s="191"/>
      <c r="AI505" s="191"/>
      <c r="AJ505" s="191"/>
      <c r="AK505" s="191"/>
      <c r="AL505" s="191"/>
      <c r="AM505" s="192"/>
    </row>
    <row r="506" spans="1:39" ht="12.9" customHeight="1" x14ac:dyDescent="0.2">
      <c r="B506" s="53"/>
      <c r="C506" s="54"/>
      <c r="D506" s="149"/>
      <c r="E506" s="150"/>
      <c r="F506" s="77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9"/>
      <c r="V506" s="201"/>
      <c r="W506" s="202"/>
      <c r="X506" s="103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5"/>
    </row>
    <row r="507" spans="1:39" ht="12.9" customHeight="1" x14ac:dyDescent="0.2">
      <c r="B507" s="53"/>
      <c r="C507" s="54"/>
      <c r="D507" s="149"/>
      <c r="E507" s="150"/>
      <c r="F507" s="77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9"/>
      <c r="V507" s="205" t="s">
        <v>14</v>
      </c>
      <c r="W507" s="206"/>
      <c r="X507" s="190" t="str">
        <f>IF(VLOOKUP(A498,入力シート!$A$8:$M$1000,9,0)="","",VLOOKUP(A498,入力シート!$A$8:$M$1000,9,0))</f>
        <v/>
      </c>
      <c r="Y507" s="211"/>
      <c r="Z507" s="209" t="s">
        <v>17</v>
      </c>
      <c r="AA507" s="206"/>
      <c r="AB507" s="218" t="str">
        <f>IF(VLOOKUP(A498,入力シート!$A$8:$M$1000,12,0)="","",VLOOKUP(A498,入力シート!$A$8:$M$1000,12,0))</f>
        <v/>
      </c>
      <c r="AC507" s="219"/>
      <c r="AD507" s="219"/>
      <c r="AE507" s="220"/>
      <c r="AF507" s="209" t="s">
        <v>18</v>
      </c>
      <c r="AG507" s="206"/>
      <c r="AH507" s="214" t="str">
        <f>IF(X507="","",IF(AB507="","",X507*AB507))</f>
        <v/>
      </c>
      <c r="AI507" s="215"/>
      <c r="AJ507" s="215"/>
      <c r="AK507" s="215"/>
      <c r="AL507" s="215"/>
      <c r="AM507" s="224"/>
    </row>
    <row r="508" spans="1:39" ht="12.9" customHeight="1" thickBot="1" x14ac:dyDescent="0.25">
      <c r="B508" s="53"/>
      <c r="C508" s="54"/>
      <c r="D508" s="151"/>
      <c r="E508" s="152"/>
      <c r="F508" s="80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2"/>
      <c r="V508" s="207"/>
      <c r="W508" s="208"/>
      <c r="X508" s="212"/>
      <c r="Y508" s="213"/>
      <c r="Z508" s="210"/>
      <c r="AA508" s="208"/>
      <c r="AB508" s="221"/>
      <c r="AC508" s="222"/>
      <c r="AD508" s="222"/>
      <c r="AE508" s="223"/>
      <c r="AF508" s="210"/>
      <c r="AG508" s="208"/>
      <c r="AH508" s="216"/>
      <c r="AI508" s="217"/>
      <c r="AJ508" s="217"/>
      <c r="AK508" s="217"/>
      <c r="AL508" s="217"/>
      <c r="AM508" s="225"/>
    </row>
    <row r="509" spans="1:39" ht="12.9" customHeight="1" thickTop="1" x14ac:dyDescent="0.2">
      <c r="B509" s="53"/>
      <c r="C509" s="54"/>
      <c r="D509" s="35" t="s">
        <v>10</v>
      </c>
      <c r="E509" s="36"/>
      <c r="F509" s="39" t="str">
        <f>IF(VLOOKUP(A498,入力シート!$A$8:$M$1000,6,0)="","",VLOOKUP(A498,入力シート!$A$8:$M$1000,6,0))</f>
        <v/>
      </c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1"/>
      <c r="V509" s="45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</row>
    <row r="510" spans="1:39" ht="12.9" customHeight="1" thickBot="1" x14ac:dyDescent="0.25">
      <c r="B510" s="55"/>
      <c r="C510" s="56"/>
      <c r="D510" s="37"/>
      <c r="E510" s="38"/>
      <c r="F510" s="42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4"/>
      <c r="V510" s="47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</row>
    <row r="511" spans="1:39" ht="14.1" customHeight="1" thickTop="1" x14ac:dyDescent="0.2">
      <c r="A511" s="1">
        <f>+A498+1</f>
        <v>32</v>
      </c>
      <c r="B511" s="51" t="s">
        <v>1083</v>
      </c>
      <c r="C511" s="52"/>
      <c r="D511" s="147" t="s">
        <v>5</v>
      </c>
      <c r="E511" s="148"/>
      <c r="F511" s="63" t="s">
        <v>8</v>
      </c>
      <c r="G511" s="64"/>
      <c r="H511" s="64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193" t="s">
        <v>13</v>
      </c>
      <c r="W511" s="194"/>
      <c r="X511" s="176"/>
      <c r="Y511" s="179" t="str">
        <f>IF(Y516="","",VLOOKUP(Y516,入力シート!$A$110:$H$10000,2,0))</f>
        <v/>
      </c>
      <c r="Z511" s="179"/>
      <c r="AA511" s="179"/>
      <c r="AB511" s="179"/>
      <c r="AC511" s="179"/>
      <c r="AD511" s="179"/>
      <c r="AE511" s="179"/>
      <c r="AF511" s="179"/>
      <c r="AG511" s="179"/>
      <c r="AH511" s="179"/>
      <c r="AI511" s="179"/>
      <c r="AJ511" s="179"/>
      <c r="AK511" s="179"/>
      <c r="AL511" s="179"/>
      <c r="AM511" s="180"/>
    </row>
    <row r="512" spans="1:39" ht="12.6" customHeight="1" x14ac:dyDescent="0.2">
      <c r="B512" s="53"/>
      <c r="C512" s="54"/>
      <c r="D512" s="149"/>
      <c r="E512" s="150"/>
      <c r="F512" s="161" t="str">
        <f>IF(VLOOKUP(A511,入力シート!$A$8:$M$1000,2,0)="","",IF(VLOOKUP(A511,入力シート!$A$8:$M$1000,3,0)="","",VLOOKUP(A511,入力シート!$A$8:$M$1000,2,0)))</f>
        <v/>
      </c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2"/>
      <c r="U512" s="2"/>
      <c r="V512" s="195"/>
      <c r="W512" s="196"/>
      <c r="X512" s="177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81"/>
    </row>
    <row r="513" spans="2:39" ht="12.6" customHeight="1" x14ac:dyDescent="0.2">
      <c r="B513" s="53"/>
      <c r="C513" s="54"/>
      <c r="D513" s="149"/>
      <c r="E513" s="150"/>
      <c r="F513" s="163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2"/>
      <c r="U513" s="2"/>
      <c r="V513" s="195"/>
      <c r="W513" s="196"/>
      <c r="X513" s="177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81"/>
    </row>
    <row r="514" spans="2:39" ht="12.9" customHeight="1" x14ac:dyDescent="0.2">
      <c r="B514" s="53"/>
      <c r="C514" s="54"/>
      <c r="D514" s="149"/>
      <c r="E514" s="150"/>
      <c r="F514" s="66" t="str">
        <f>IF(VLOOKUP(A511,入力シート!$A$8:$M$1000,2,0)="","",IF(VLOOKUP(A511,入力シート!$A$8:$M$1000,3,0)="",VLOOKUP(A511,入力シート!$A$8:$M$1000,2,0),VLOOKUP(A511,入力シート!$A$8:$M$1000,3,0)))</f>
        <v/>
      </c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70" t="s">
        <v>9</v>
      </c>
      <c r="U514" s="70"/>
      <c r="V514" s="195"/>
      <c r="W514" s="196"/>
      <c r="X514" s="177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81"/>
    </row>
    <row r="515" spans="2:39" ht="12.9" customHeight="1" thickBot="1" x14ac:dyDescent="0.25">
      <c r="B515" s="53"/>
      <c r="C515" s="54"/>
      <c r="D515" s="151"/>
      <c r="E515" s="152"/>
      <c r="F515" s="68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71"/>
      <c r="U515" s="71"/>
      <c r="V515" s="197"/>
      <c r="W515" s="198"/>
      <c r="X515" s="178"/>
      <c r="Y515" s="182"/>
      <c r="Z515" s="182"/>
      <c r="AA515" s="182"/>
      <c r="AB515" s="182"/>
      <c r="AC515" s="182"/>
      <c r="AD515" s="182"/>
      <c r="AE515" s="182"/>
      <c r="AF515" s="182"/>
      <c r="AG515" s="182"/>
      <c r="AH515" s="182"/>
      <c r="AI515" s="182"/>
      <c r="AJ515" s="182"/>
      <c r="AK515" s="182"/>
      <c r="AL515" s="182"/>
      <c r="AM515" s="183"/>
    </row>
    <row r="516" spans="2:39" ht="12.9" customHeight="1" x14ac:dyDescent="0.2">
      <c r="B516" s="53"/>
      <c r="C516" s="54"/>
      <c r="D516" s="153" t="s">
        <v>7</v>
      </c>
      <c r="E516" s="154"/>
      <c r="F516" s="159" t="s">
        <v>12</v>
      </c>
      <c r="G516" s="165" t="str">
        <f>IF(VLOOKUP(A511,入力シート!$A$8:$M$1000,4,0)="","",VLOOKUP(A511,入力シート!$A$8:$M$1000,4,0))</f>
        <v/>
      </c>
      <c r="H516" s="166"/>
      <c r="I516" s="166"/>
      <c r="J516" s="166"/>
      <c r="K516" s="166"/>
      <c r="L516" s="166"/>
      <c r="M516" s="155"/>
      <c r="N516" s="155"/>
      <c r="O516" s="155"/>
      <c r="P516" s="155"/>
      <c r="Q516" s="155"/>
      <c r="R516" s="155"/>
      <c r="S516" s="155"/>
      <c r="T516" s="155"/>
      <c r="U516" s="156"/>
      <c r="V516" s="199" t="s">
        <v>15</v>
      </c>
      <c r="W516" s="200"/>
      <c r="X516" s="173"/>
      <c r="Y516" s="174" t="str">
        <f>IF(VLOOKUP(A511,入力シート!$A$8:$M$1000,7,0)="","",VLOOKUP(A511,入力シート!$A$8:$M$1000,7,0))</f>
        <v/>
      </c>
      <c r="Z516" s="174"/>
      <c r="AA516" s="174"/>
      <c r="AB516" s="174"/>
      <c r="AC516" s="174"/>
      <c r="AD516" s="174"/>
      <c r="AE516" s="174"/>
      <c r="AF516" s="174"/>
      <c r="AG516" s="174"/>
      <c r="AH516" s="174"/>
      <c r="AI516" s="174"/>
      <c r="AJ516" s="174"/>
      <c r="AK516" s="174"/>
      <c r="AL516" s="174"/>
      <c r="AM516" s="175"/>
    </row>
    <row r="517" spans="2:39" ht="12.9" customHeight="1" x14ac:dyDescent="0.2">
      <c r="B517" s="53"/>
      <c r="C517" s="54"/>
      <c r="D517" s="149"/>
      <c r="E517" s="150"/>
      <c r="F517" s="160"/>
      <c r="G517" s="167"/>
      <c r="H517" s="168"/>
      <c r="I517" s="168"/>
      <c r="J517" s="168"/>
      <c r="K517" s="168"/>
      <c r="L517" s="168"/>
      <c r="M517" s="157"/>
      <c r="N517" s="157"/>
      <c r="O517" s="157"/>
      <c r="P517" s="157"/>
      <c r="Q517" s="157"/>
      <c r="R517" s="157"/>
      <c r="S517" s="157"/>
      <c r="T517" s="157"/>
      <c r="U517" s="158"/>
      <c r="V517" s="201"/>
      <c r="W517" s="202"/>
      <c r="X517" s="169"/>
      <c r="Y517" s="170"/>
      <c r="Z517" s="170"/>
      <c r="AA517" s="170"/>
      <c r="AB517" s="170"/>
      <c r="AC517" s="170"/>
      <c r="AD517" s="170"/>
      <c r="AE517" s="170"/>
      <c r="AF517" s="170"/>
      <c r="AG517" s="170"/>
      <c r="AH517" s="170"/>
      <c r="AI517" s="170"/>
      <c r="AJ517" s="170"/>
      <c r="AK517" s="170"/>
      <c r="AL517" s="170"/>
      <c r="AM517" s="171"/>
    </row>
    <row r="518" spans="2:39" ht="12.9" customHeight="1" x14ac:dyDescent="0.2">
      <c r="B518" s="53"/>
      <c r="C518" s="54"/>
      <c r="D518" s="149"/>
      <c r="E518" s="150"/>
      <c r="F518" s="74" t="str">
        <f>IF(VLOOKUP(A511,入力シート!$A$8:$M$1000,5,0)="","",VLOOKUP(A511,入力シート!$A$8:$M$1000,5,0))</f>
        <v/>
      </c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6"/>
      <c r="V518" s="203" t="s">
        <v>16</v>
      </c>
      <c r="W518" s="204"/>
      <c r="X518" s="190" t="str">
        <f>IF(Y516="","",IF(VLOOKUP(Y516,入力シート!$A$110:$H$1000,3,0)="","",VLOOKUP(Y516,入力シート!$A$110:$H$1000,3,0)))</f>
        <v/>
      </c>
      <c r="Y518" s="191"/>
      <c r="Z518" s="191"/>
      <c r="AA518" s="191"/>
      <c r="AB518" s="191"/>
      <c r="AC518" s="191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2"/>
    </row>
    <row r="519" spans="2:39" ht="12.9" customHeight="1" x14ac:dyDescent="0.2">
      <c r="B519" s="53"/>
      <c r="C519" s="54"/>
      <c r="D519" s="149"/>
      <c r="E519" s="150"/>
      <c r="F519" s="77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9"/>
      <c r="V519" s="201"/>
      <c r="W519" s="202"/>
      <c r="X519" s="103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5"/>
    </row>
    <row r="520" spans="2:39" ht="12.9" customHeight="1" x14ac:dyDescent="0.2">
      <c r="B520" s="53"/>
      <c r="C520" s="54"/>
      <c r="D520" s="149"/>
      <c r="E520" s="150"/>
      <c r="F520" s="77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9"/>
      <c r="V520" s="205" t="s">
        <v>14</v>
      </c>
      <c r="W520" s="206"/>
      <c r="X520" s="190" t="str">
        <f>IF(VLOOKUP(A511,入力シート!$A$8:$M$1000,9,0)="","",VLOOKUP(A511,入力シート!$A$8:$M$1000,9,0))</f>
        <v/>
      </c>
      <c r="Y520" s="211"/>
      <c r="Z520" s="209" t="s">
        <v>17</v>
      </c>
      <c r="AA520" s="206"/>
      <c r="AB520" s="218" t="str">
        <f>IF(VLOOKUP(A511,入力シート!$A$8:$M$1000,12,0)="","",VLOOKUP(A511,入力シート!$A$8:$M$1000,12,0))</f>
        <v/>
      </c>
      <c r="AC520" s="219"/>
      <c r="AD520" s="219"/>
      <c r="AE520" s="220"/>
      <c r="AF520" s="209" t="s">
        <v>18</v>
      </c>
      <c r="AG520" s="206"/>
      <c r="AH520" s="214" t="str">
        <f>IF(X520="","",IF(AB520="","",X520*AB520))</f>
        <v/>
      </c>
      <c r="AI520" s="215"/>
      <c r="AJ520" s="215"/>
      <c r="AK520" s="215"/>
      <c r="AL520" s="215"/>
      <c r="AM520" s="224"/>
    </row>
    <row r="521" spans="2:39" ht="12.9" customHeight="1" thickBot="1" x14ac:dyDescent="0.25">
      <c r="B521" s="53"/>
      <c r="C521" s="54"/>
      <c r="D521" s="151"/>
      <c r="E521" s="152"/>
      <c r="F521" s="80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2"/>
      <c r="V521" s="207"/>
      <c r="W521" s="208"/>
      <c r="X521" s="212"/>
      <c r="Y521" s="213"/>
      <c r="Z521" s="210"/>
      <c r="AA521" s="208"/>
      <c r="AB521" s="221"/>
      <c r="AC521" s="222"/>
      <c r="AD521" s="222"/>
      <c r="AE521" s="223"/>
      <c r="AF521" s="210"/>
      <c r="AG521" s="208"/>
      <c r="AH521" s="216"/>
      <c r="AI521" s="217"/>
      <c r="AJ521" s="217"/>
      <c r="AK521" s="217"/>
      <c r="AL521" s="217"/>
      <c r="AM521" s="225"/>
    </row>
    <row r="522" spans="2:39" ht="12.9" customHeight="1" thickTop="1" x14ac:dyDescent="0.2">
      <c r="B522" s="53"/>
      <c r="C522" s="54"/>
      <c r="D522" s="35" t="s">
        <v>10</v>
      </c>
      <c r="E522" s="36"/>
      <c r="F522" s="39" t="str">
        <f>IF(VLOOKUP(A511,入力シート!$A$8:$M$1000,6,0)="","",VLOOKUP(A511,入力シート!$A$8:$M$1000,6,0))</f>
        <v/>
      </c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1"/>
      <c r="V522" s="45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</row>
    <row r="523" spans="2:39" ht="12.9" customHeight="1" thickBot="1" x14ac:dyDescent="0.25">
      <c r="B523" s="55"/>
      <c r="C523" s="56"/>
      <c r="D523" s="37"/>
      <c r="E523" s="38"/>
      <c r="F523" s="42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4"/>
      <c r="V523" s="47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  <c r="AM523" s="48"/>
    </row>
    <row r="524" spans="2:39" ht="14.1" customHeight="1" thickTop="1" x14ac:dyDescent="0.2">
      <c r="B524" s="49" t="s">
        <v>24</v>
      </c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AB524" s="17" t="s">
        <v>20</v>
      </c>
      <c r="AC524" s="18"/>
      <c r="AD524" s="18"/>
      <c r="AE524" s="19"/>
      <c r="AF524" s="11" t="s">
        <v>21</v>
      </c>
      <c r="AG524" s="12"/>
      <c r="AH524" s="12"/>
      <c r="AI524" s="12"/>
      <c r="AJ524" s="12"/>
      <c r="AK524" s="12"/>
      <c r="AL524" s="12"/>
      <c r="AM524" s="13"/>
    </row>
    <row r="525" spans="2:39" ht="14.1" customHeight="1" x14ac:dyDescent="0.2"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AB525" s="20"/>
      <c r="AC525" s="21"/>
      <c r="AD525" s="21"/>
      <c r="AE525" s="22"/>
      <c r="AF525" s="14"/>
      <c r="AG525" s="15"/>
      <c r="AH525" s="15"/>
      <c r="AI525" s="15"/>
      <c r="AJ525" s="15"/>
      <c r="AK525" s="15"/>
      <c r="AL525" s="15"/>
      <c r="AM525" s="16"/>
    </row>
    <row r="526" spans="2:39" ht="14.1" customHeight="1" x14ac:dyDescent="0.2">
      <c r="B526" s="17" t="s">
        <v>25</v>
      </c>
      <c r="C526" s="18"/>
      <c r="D526" s="18"/>
      <c r="E526" s="19"/>
      <c r="F526" s="11"/>
      <c r="G526" s="12"/>
      <c r="H526" s="12"/>
      <c r="I526" s="12"/>
      <c r="J526" s="12"/>
      <c r="K526" s="13"/>
      <c r="L526" s="17" t="s">
        <v>26</v>
      </c>
      <c r="M526" s="18"/>
      <c r="N526" s="18"/>
      <c r="O526" s="19"/>
      <c r="P526" s="11"/>
      <c r="Q526" s="12"/>
      <c r="R526" s="12"/>
      <c r="S526" s="12"/>
      <c r="T526" s="12"/>
      <c r="U526" s="13"/>
      <c r="W526" s="23" t="s">
        <v>23</v>
      </c>
      <c r="X526" s="25" t="str">
        <f>IF(SUM(X481,X494,X507,X520)=0,"",SUM(X481,X494,X507,X520))</f>
        <v/>
      </c>
      <c r="Y526" s="18"/>
      <c r="Z526" s="26"/>
      <c r="AA526" s="23" t="s">
        <v>18</v>
      </c>
      <c r="AB526" s="29" t="str">
        <f>IF(SUM(AH481,AH494,AH507,AH520)=0,"",SUM(AH481,AH494,AH507,AH520))</f>
        <v/>
      </c>
      <c r="AC526" s="30"/>
      <c r="AD526" s="30"/>
      <c r="AE526" s="30"/>
      <c r="AF526" s="30"/>
      <c r="AG526" s="30"/>
      <c r="AH526" s="31"/>
      <c r="AI526" s="23" t="s">
        <v>22</v>
      </c>
      <c r="AJ526" s="11"/>
      <c r="AK526" s="12"/>
      <c r="AL526" s="12"/>
      <c r="AM526" s="13"/>
    </row>
    <row r="527" spans="2:39" ht="14.1" customHeight="1" x14ac:dyDescent="0.2">
      <c r="B527" s="20"/>
      <c r="C527" s="21"/>
      <c r="D527" s="21"/>
      <c r="E527" s="22"/>
      <c r="F527" s="14"/>
      <c r="G527" s="15"/>
      <c r="H527" s="15"/>
      <c r="I527" s="15"/>
      <c r="J527" s="15"/>
      <c r="K527" s="16"/>
      <c r="L527" s="20"/>
      <c r="M527" s="21"/>
      <c r="N527" s="21"/>
      <c r="O527" s="22"/>
      <c r="P527" s="14"/>
      <c r="Q527" s="15"/>
      <c r="R527" s="15"/>
      <c r="S527" s="15"/>
      <c r="T527" s="15"/>
      <c r="U527" s="16"/>
      <c r="W527" s="24"/>
      <c r="X527" s="27"/>
      <c r="Y527" s="21"/>
      <c r="Z527" s="28"/>
      <c r="AA527" s="24"/>
      <c r="AB527" s="32"/>
      <c r="AC527" s="33"/>
      <c r="AD527" s="33"/>
      <c r="AE527" s="33"/>
      <c r="AF527" s="33"/>
      <c r="AG527" s="33"/>
      <c r="AH527" s="34"/>
      <c r="AI527" s="24"/>
      <c r="AJ527" s="14"/>
      <c r="AK527" s="15"/>
      <c r="AL527" s="15"/>
      <c r="AM527" s="16"/>
    </row>
    <row r="529" spans="1:41" ht="23.1" customHeight="1" x14ac:dyDescent="0.2">
      <c r="A529" s="127" t="s">
        <v>1089</v>
      </c>
      <c r="B529" s="9" t="s">
        <v>27</v>
      </c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5"/>
      <c r="X529" s="5"/>
      <c r="Y529" s="6"/>
      <c r="Z529" s="226" t="s">
        <v>3</v>
      </c>
      <c r="AA529" s="227"/>
      <c r="AB529" s="227"/>
      <c r="AC529" s="227"/>
      <c r="AD529" s="227"/>
      <c r="AE529" s="228"/>
      <c r="AF529" s="186" t="s">
        <v>4</v>
      </c>
      <c r="AG529" s="187"/>
      <c r="AH529" s="191" t="str">
        <f>IF(F532="","",A531)</f>
        <v/>
      </c>
      <c r="AI529" s="191"/>
      <c r="AJ529" s="184" t="s">
        <v>2</v>
      </c>
      <c r="AK529" s="191" t="str">
        <f>IF(F532="","",AK463)</f>
        <v/>
      </c>
      <c r="AL529" s="191"/>
      <c r="AM529" s="84" t="s">
        <v>1</v>
      </c>
    </row>
    <row r="530" spans="1:41" ht="14.1" customHeight="1" thickBot="1" x14ac:dyDescent="0.25">
      <c r="B530" s="10" t="s">
        <v>0</v>
      </c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7"/>
      <c r="X530" s="7"/>
      <c r="Y530" s="8"/>
      <c r="Z530" s="229"/>
      <c r="AA530" s="230"/>
      <c r="AB530" s="230"/>
      <c r="AC530" s="230"/>
      <c r="AD530" s="230"/>
      <c r="AE530" s="231"/>
      <c r="AF530" s="188"/>
      <c r="AG530" s="189"/>
      <c r="AH530" s="232"/>
      <c r="AI530" s="232"/>
      <c r="AJ530" s="185"/>
      <c r="AK530" s="232"/>
      <c r="AL530" s="232"/>
      <c r="AM530" s="85"/>
    </row>
    <row r="531" spans="1:41" ht="14.1" customHeight="1" thickTop="1" x14ac:dyDescent="0.2">
      <c r="A531" s="1">
        <f>+A465+1</f>
        <v>9</v>
      </c>
      <c r="B531" s="86" t="s">
        <v>6</v>
      </c>
      <c r="C531" s="87"/>
      <c r="D531" s="57" t="s">
        <v>5</v>
      </c>
      <c r="E531" s="58"/>
      <c r="F531" s="63" t="s">
        <v>8</v>
      </c>
      <c r="G531" s="64"/>
      <c r="H531" s="64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3"/>
      <c r="V531" s="94" t="s">
        <v>11</v>
      </c>
      <c r="W531" s="95"/>
      <c r="X531" s="96"/>
      <c r="Y531" s="134" t="str">
        <f>IF(F532="","",IF(入力シート!$F$5="","",入力シート!$F$5))</f>
        <v/>
      </c>
      <c r="Z531" s="135"/>
      <c r="AA531" s="135"/>
      <c r="AB531" s="135"/>
      <c r="AC531" s="135"/>
      <c r="AD531" s="135"/>
      <c r="AE531" s="135"/>
      <c r="AF531" s="135"/>
      <c r="AG531" s="135"/>
      <c r="AH531" s="135"/>
      <c r="AI531" s="135"/>
      <c r="AJ531" s="135"/>
      <c r="AK531" s="135"/>
      <c r="AL531" s="135"/>
      <c r="AM531" s="136"/>
      <c r="AO531" s="1" t="str">
        <f>IF(F532="","",AO465+1)</f>
        <v/>
      </c>
    </row>
    <row r="532" spans="1:41" ht="14.1" customHeight="1" x14ac:dyDescent="0.2">
      <c r="B532" s="88"/>
      <c r="C532" s="89"/>
      <c r="D532" s="59"/>
      <c r="E532" s="60"/>
      <c r="F532" s="66" t="str">
        <f>IF(F541="","",IF(入力シート!$B$5="","",IF(入力シート!$C$5="",入力シート!$B$5,CONCATENATE(入力シート!$B$5,$A$1,入力シート!$C$5))))</f>
        <v/>
      </c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70" t="s">
        <v>9</v>
      </c>
      <c r="U532" s="106"/>
      <c r="V532" s="97"/>
      <c r="W532" s="98"/>
      <c r="X532" s="99"/>
      <c r="Y532" s="137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9"/>
    </row>
    <row r="533" spans="1:41" ht="14.1" customHeight="1" x14ac:dyDescent="0.2">
      <c r="B533" s="88"/>
      <c r="C533" s="89"/>
      <c r="D533" s="61"/>
      <c r="E533" s="62"/>
      <c r="F533" s="68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71"/>
      <c r="U533" s="107"/>
      <c r="V533" s="100"/>
      <c r="W533" s="101"/>
      <c r="X533" s="102"/>
      <c r="Y533" s="140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2"/>
    </row>
    <row r="534" spans="1:41" ht="14.1" customHeight="1" x14ac:dyDescent="0.2">
      <c r="B534" s="88"/>
      <c r="C534" s="89"/>
      <c r="D534" s="72" t="s">
        <v>7</v>
      </c>
      <c r="E534" s="73"/>
      <c r="F534" s="146" t="s">
        <v>12</v>
      </c>
      <c r="G534" s="143" t="str">
        <f>IF(F532="","",IF(入力シート!$D$5="","",入力シート!$D$5))</f>
        <v/>
      </c>
      <c r="H534" s="144"/>
      <c r="I534" s="144"/>
      <c r="J534" s="144"/>
      <c r="K534" s="144"/>
      <c r="L534" s="145"/>
      <c r="M534" s="110" t="s">
        <v>8</v>
      </c>
      <c r="N534" s="111"/>
      <c r="O534" s="111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  <c r="AA534" s="112"/>
      <c r="AB534" s="112"/>
      <c r="AC534" s="112"/>
      <c r="AD534" s="112"/>
      <c r="AE534" s="112"/>
      <c r="AF534" s="112"/>
      <c r="AG534" s="112"/>
      <c r="AH534" s="112"/>
      <c r="AI534" s="112"/>
      <c r="AJ534" s="112"/>
      <c r="AK534" s="112"/>
      <c r="AL534" s="112"/>
      <c r="AM534" s="113"/>
    </row>
    <row r="535" spans="1:41" ht="14.1" customHeight="1" x14ac:dyDescent="0.2">
      <c r="B535" s="88"/>
      <c r="C535" s="89"/>
      <c r="D535" s="59"/>
      <c r="E535" s="60"/>
      <c r="F535" s="128" t="str">
        <f>IF(F532="","",IF(入力シート!$E$5="","",入力シート!$E$5))</f>
        <v/>
      </c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30"/>
    </row>
    <row r="536" spans="1:41" ht="14.1" customHeight="1" thickBot="1" x14ac:dyDescent="0.25">
      <c r="B536" s="90"/>
      <c r="C536" s="91"/>
      <c r="D536" s="108"/>
      <c r="E536" s="109"/>
      <c r="F536" s="131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3"/>
    </row>
    <row r="537" spans="1:41" ht="6" customHeight="1" thickTop="1" thickBot="1" x14ac:dyDescent="0.25"/>
    <row r="538" spans="1:41" ht="14.1" customHeight="1" thickTop="1" x14ac:dyDescent="0.2">
      <c r="A538" s="1">
        <f>+A472+4</f>
        <v>33</v>
      </c>
      <c r="B538" s="83" t="s">
        <v>19</v>
      </c>
      <c r="C538" s="52"/>
      <c r="D538" s="147" t="s">
        <v>5</v>
      </c>
      <c r="E538" s="148"/>
      <c r="F538" s="63" t="s">
        <v>8</v>
      </c>
      <c r="G538" s="64"/>
      <c r="H538" s="64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193" t="s">
        <v>13</v>
      </c>
      <c r="W538" s="194"/>
      <c r="X538" s="176"/>
      <c r="Y538" s="179" t="str">
        <f>IF(Y543="","",VLOOKUP(Y543,入力シート!$A$110:$H$10000,2,0))</f>
        <v/>
      </c>
      <c r="Z538" s="179"/>
      <c r="AA538" s="179"/>
      <c r="AB538" s="179"/>
      <c r="AC538" s="179"/>
      <c r="AD538" s="179"/>
      <c r="AE538" s="179"/>
      <c r="AF538" s="179"/>
      <c r="AG538" s="179"/>
      <c r="AH538" s="179"/>
      <c r="AI538" s="179"/>
      <c r="AJ538" s="179"/>
      <c r="AK538" s="179"/>
      <c r="AL538" s="179"/>
      <c r="AM538" s="180"/>
    </row>
    <row r="539" spans="1:41" ht="12.6" customHeight="1" x14ac:dyDescent="0.2">
      <c r="B539" s="53"/>
      <c r="C539" s="54"/>
      <c r="D539" s="149"/>
      <c r="E539" s="150"/>
      <c r="F539" s="161" t="str">
        <f>IF(VLOOKUP(A538,入力シート!$A$8:$M$1000,2,0)="","",IF(VLOOKUP(A538,入力シート!$A$8:$M$1000,3,0)="","",VLOOKUP(A538,入力シート!$A$8:$M$1000,2,0)))</f>
        <v/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2"/>
      <c r="U539" s="2"/>
      <c r="V539" s="195"/>
      <c r="W539" s="196"/>
      <c r="X539" s="177"/>
      <c r="Y539" s="172"/>
      <c r="Z539" s="172"/>
      <c r="AA539" s="172"/>
      <c r="AB539" s="172"/>
      <c r="AC539" s="172"/>
      <c r="AD539" s="172"/>
      <c r="AE539" s="172"/>
      <c r="AF539" s="172"/>
      <c r="AG539" s="172"/>
      <c r="AH539" s="172"/>
      <c r="AI539" s="172"/>
      <c r="AJ539" s="172"/>
      <c r="AK539" s="172"/>
      <c r="AL539" s="172"/>
      <c r="AM539" s="181"/>
    </row>
    <row r="540" spans="1:41" ht="12.6" customHeight="1" x14ac:dyDescent="0.2">
      <c r="B540" s="53"/>
      <c r="C540" s="54"/>
      <c r="D540" s="149"/>
      <c r="E540" s="150"/>
      <c r="F540" s="163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2"/>
      <c r="U540" s="2"/>
      <c r="V540" s="195"/>
      <c r="W540" s="196"/>
      <c r="X540" s="177"/>
      <c r="Y540" s="172"/>
      <c r="Z540" s="172"/>
      <c r="AA540" s="172"/>
      <c r="AB540" s="172"/>
      <c r="AC540" s="172"/>
      <c r="AD540" s="172"/>
      <c r="AE540" s="172"/>
      <c r="AF540" s="172"/>
      <c r="AG540" s="172"/>
      <c r="AH540" s="172"/>
      <c r="AI540" s="172"/>
      <c r="AJ540" s="172"/>
      <c r="AK540" s="172"/>
      <c r="AL540" s="172"/>
      <c r="AM540" s="181"/>
    </row>
    <row r="541" spans="1:41" ht="12.9" customHeight="1" x14ac:dyDescent="0.2">
      <c r="B541" s="53"/>
      <c r="C541" s="54"/>
      <c r="D541" s="149"/>
      <c r="E541" s="150"/>
      <c r="F541" s="66" t="str">
        <f>IF(VLOOKUP(A538,入力シート!$A$8:$M$1000,2,0)="","",IF(VLOOKUP(A538,入力シート!$A$8:$M$1000,3,0)="",VLOOKUP(A538,入力シート!$A$8:$M$1000,2,0),VLOOKUP(A538,入力シート!$A$8:$M$1000,3,0)))</f>
        <v/>
      </c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70" t="s">
        <v>9</v>
      </c>
      <c r="U541" s="70"/>
      <c r="V541" s="195"/>
      <c r="W541" s="196"/>
      <c r="X541" s="177"/>
      <c r="Y541" s="172"/>
      <c r="Z541" s="172"/>
      <c r="AA541" s="172"/>
      <c r="AB541" s="172"/>
      <c r="AC541" s="172"/>
      <c r="AD541" s="172"/>
      <c r="AE541" s="172"/>
      <c r="AF541" s="172"/>
      <c r="AG541" s="172"/>
      <c r="AH541" s="172"/>
      <c r="AI541" s="172"/>
      <c r="AJ541" s="172"/>
      <c r="AK541" s="172"/>
      <c r="AL541" s="172"/>
      <c r="AM541" s="181"/>
    </row>
    <row r="542" spans="1:41" ht="12.9" customHeight="1" thickBot="1" x14ac:dyDescent="0.25">
      <c r="B542" s="53"/>
      <c r="C542" s="54"/>
      <c r="D542" s="151"/>
      <c r="E542" s="152"/>
      <c r="F542" s="68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71"/>
      <c r="U542" s="71"/>
      <c r="V542" s="197"/>
      <c r="W542" s="198"/>
      <c r="X542" s="178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3"/>
    </row>
    <row r="543" spans="1:41" ht="12.9" customHeight="1" x14ac:dyDescent="0.2">
      <c r="B543" s="53"/>
      <c r="C543" s="54"/>
      <c r="D543" s="153" t="s">
        <v>7</v>
      </c>
      <c r="E543" s="154"/>
      <c r="F543" s="159" t="s">
        <v>12</v>
      </c>
      <c r="G543" s="165" t="str">
        <f>IF(VLOOKUP(A538,入力シート!$A$8:$M$1000,4,0)="","",VLOOKUP(A538,入力シート!$A$8:$M$1000,4,0))</f>
        <v/>
      </c>
      <c r="H543" s="166"/>
      <c r="I543" s="166"/>
      <c r="J543" s="166"/>
      <c r="K543" s="166"/>
      <c r="L543" s="166"/>
      <c r="M543" s="155"/>
      <c r="N543" s="155"/>
      <c r="O543" s="155"/>
      <c r="P543" s="155"/>
      <c r="Q543" s="155"/>
      <c r="R543" s="155"/>
      <c r="S543" s="155"/>
      <c r="T543" s="155"/>
      <c r="U543" s="156"/>
      <c r="V543" s="199" t="s">
        <v>15</v>
      </c>
      <c r="W543" s="200"/>
      <c r="X543" s="173"/>
      <c r="Y543" s="174" t="str">
        <f>IF(VLOOKUP(A538,入力シート!$A$8:$M$1000,7,0)="","",VLOOKUP(A538,入力シート!$A$8:$M$1000,7,0))</f>
        <v/>
      </c>
      <c r="Z543" s="174"/>
      <c r="AA543" s="174"/>
      <c r="AB543" s="174"/>
      <c r="AC543" s="174"/>
      <c r="AD543" s="174"/>
      <c r="AE543" s="174"/>
      <c r="AF543" s="174"/>
      <c r="AG543" s="174"/>
      <c r="AH543" s="174"/>
      <c r="AI543" s="174"/>
      <c r="AJ543" s="174"/>
      <c r="AK543" s="174"/>
      <c r="AL543" s="174"/>
      <c r="AM543" s="175"/>
    </row>
    <row r="544" spans="1:41" ht="12.9" customHeight="1" x14ac:dyDescent="0.2">
      <c r="B544" s="53"/>
      <c r="C544" s="54"/>
      <c r="D544" s="149"/>
      <c r="E544" s="150"/>
      <c r="F544" s="160"/>
      <c r="G544" s="167"/>
      <c r="H544" s="168"/>
      <c r="I544" s="168"/>
      <c r="J544" s="168"/>
      <c r="K544" s="168"/>
      <c r="L544" s="168"/>
      <c r="M544" s="157"/>
      <c r="N544" s="157"/>
      <c r="O544" s="157"/>
      <c r="P544" s="157"/>
      <c r="Q544" s="157"/>
      <c r="R544" s="157"/>
      <c r="S544" s="157"/>
      <c r="T544" s="157"/>
      <c r="U544" s="158"/>
      <c r="V544" s="201"/>
      <c r="W544" s="202"/>
      <c r="X544" s="169"/>
      <c r="Y544" s="170"/>
      <c r="Z544" s="170"/>
      <c r="AA544" s="170"/>
      <c r="AB544" s="170"/>
      <c r="AC544" s="170"/>
      <c r="AD544" s="170"/>
      <c r="AE544" s="170"/>
      <c r="AF544" s="170"/>
      <c r="AG544" s="170"/>
      <c r="AH544" s="170"/>
      <c r="AI544" s="170"/>
      <c r="AJ544" s="170"/>
      <c r="AK544" s="170"/>
      <c r="AL544" s="170"/>
      <c r="AM544" s="171"/>
    </row>
    <row r="545" spans="1:39" ht="12.9" customHeight="1" x14ac:dyDescent="0.2">
      <c r="B545" s="53"/>
      <c r="C545" s="54"/>
      <c r="D545" s="149"/>
      <c r="E545" s="150"/>
      <c r="F545" s="74" t="str">
        <f>IF(VLOOKUP(A538,入力シート!$A$8:$M$1000,5,0)="","",VLOOKUP(A538,入力シート!$A$8:$M$1000,5,0))</f>
        <v/>
      </c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6"/>
      <c r="V545" s="203" t="s">
        <v>16</v>
      </c>
      <c r="W545" s="204"/>
      <c r="X545" s="190" t="str">
        <f>IF(Y543="","",IF(VLOOKUP(Y543,入力シート!$A$110:$H$1000,3,0)="","",VLOOKUP(Y543,入力シート!$A$110:$H$1000,3,0)))</f>
        <v/>
      </c>
      <c r="Y545" s="191"/>
      <c r="Z545" s="191"/>
      <c r="AA545" s="191"/>
      <c r="AB545" s="191"/>
      <c r="AC545" s="191"/>
      <c r="AD545" s="191"/>
      <c r="AE545" s="191"/>
      <c r="AF545" s="191"/>
      <c r="AG545" s="191"/>
      <c r="AH545" s="191"/>
      <c r="AI545" s="191"/>
      <c r="AJ545" s="191"/>
      <c r="AK545" s="191"/>
      <c r="AL545" s="191"/>
      <c r="AM545" s="192"/>
    </row>
    <row r="546" spans="1:39" ht="12.9" customHeight="1" x14ac:dyDescent="0.2">
      <c r="B546" s="53"/>
      <c r="C546" s="54"/>
      <c r="D546" s="149"/>
      <c r="E546" s="150"/>
      <c r="F546" s="77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9"/>
      <c r="V546" s="201"/>
      <c r="W546" s="202"/>
      <c r="X546" s="103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5"/>
    </row>
    <row r="547" spans="1:39" ht="12.9" customHeight="1" x14ac:dyDescent="0.2">
      <c r="B547" s="53"/>
      <c r="C547" s="54"/>
      <c r="D547" s="149"/>
      <c r="E547" s="150"/>
      <c r="F547" s="77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9"/>
      <c r="V547" s="205" t="s">
        <v>14</v>
      </c>
      <c r="W547" s="206"/>
      <c r="X547" s="190" t="str">
        <f>IF(VLOOKUP(A538,入力シート!$A$8:$M$1000,9,0)="","",VLOOKUP(A538,入力シート!$A$8:$M$1000,9,0))</f>
        <v/>
      </c>
      <c r="Y547" s="211"/>
      <c r="Z547" s="209" t="s">
        <v>17</v>
      </c>
      <c r="AA547" s="206"/>
      <c r="AB547" s="218" t="str">
        <f>IF(VLOOKUP(A538,入力シート!$A$8:$M$1000,12,0)="","",VLOOKUP(A538,入力シート!$A$8:$M$1000,12,0))</f>
        <v/>
      </c>
      <c r="AC547" s="219"/>
      <c r="AD547" s="219"/>
      <c r="AE547" s="220"/>
      <c r="AF547" s="209" t="s">
        <v>18</v>
      </c>
      <c r="AG547" s="206"/>
      <c r="AH547" s="214" t="str">
        <f>IF(X547="","",IF(AB547="","",X547*AB547))</f>
        <v/>
      </c>
      <c r="AI547" s="215"/>
      <c r="AJ547" s="215"/>
      <c r="AK547" s="215"/>
      <c r="AL547" s="215"/>
      <c r="AM547" s="224"/>
    </row>
    <row r="548" spans="1:39" ht="12.9" customHeight="1" thickBot="1" x14ac:dyDescent="0.25">
      <c r="B548" s="53"/>
      <c r="C548" s="54"/>
      <c r="D548" s="151"/>
      <c r="E548" s="152"/>
      <c r="F548" s="80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2"/>
      <c r="V548" s="207"/>
      <c r="W548" s="208"/>
      <c r="X548" s="212"/>
      <c r="Y548" s="213"/>
      <c r="Z548" s="210"/>
      <c r="AA548" s="208"/>
      <c r="AB548" s="221"/>
      <c r="AC548" s="222"/>
      <c r="AD548" s="222"/>
      <c r="AE548" s="223"/>
      <c r="AF548" s="210"/>
      <c r="AG548" s="208"/>
      <c r="AH548" s="216"/>
      <c r="AI548" s="217"/>
      <c r="AJ548" s="217"/>
      <c r="AK548" s="217"/>
      <c r="AL548" s="217"/>
      <c r="AM548" s="225"/>
    </row>
    <row r="549" spans="1:39" ht="12.9" customHeight="1" thickTop="1" x14ac:dyDescent="0.2">
      <c r="B549" s="53"/>
      <c r="C549" s="54"/>
      <c r="D549" s="35" t="s">
        <v>10</v>
      </c>
      <c r="E549" s="36"/>
      <c r="F549" s="39" t="str">
        <f>IF(VLOOKUP(A538,入力シート!$A$8:$M$1000,6,0)="","",VLOOKUP(A538,入力シート!$A$8:$M$1000,6,0))</f>
        <v/>
      </c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1"/>
      <c r="V549" s="45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</row>
    <row r="550" spans="1:39" ht="12.9" customHeight="1" thickBot="1" x14ac:dyDescent="0.25">
      <c r="B550" s="55"/>
      <c r="C550" s="56"/>
      <c r="D550" s="37"/>
      <c r="E550" s="38"/>
      <c r="F550" s="42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4"/>
      <c r="V550" s="47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  <c r="AM550" s="48"/>
    </row>
    <row r="551" spans="1:39" ht="14.1" customHeight="1" thickTop="1" x14ac:dyDescent="0.2">
      <c r="A551" s="1">
        <f>+A538+1</f>
        <v>34</v>
      </c>
      <c r="B551" s="51" t="s">
        <v>1081</v>
      </c>
      <c r="C551" s="52"/>
      <c r="D551" s="147" t="s">
        <v>5</v>
      </c>
      <c r="E551" s="148"/>
      <c r="F551" s="63" t="s">
        <v>8</v>
      </c>
      <c r="G551" s="64"/>
      <c r="H551" s="64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193" t="s">
        <v>13</v>
      </c>
      <c r="W551" s="194"/>
      <c r="X551" s="176"/>
      <c r="Y551" s="179" t="str">
        <f>IF(Y556="","",VLOOKUP(Y556,入力シート!$A$110:$H$10000,2,0))</f>
        <v/>
      </c>
      <c r="Z551" s="179"/>
      <c r="AA551" s="179"/>
      <c r="AB551" s="179"/>
      <c r="AC551" s="179"/>
      <c r="AD551" s="179"/>
      <c r="AE551" s="179"/>
      <c r="AF551" s="179"/>
      <c r="AG551" s="179"/>
      <c r="AH551" s="179"/>
      <c r="AI551" s="179"/>
      <c r="AJ551" s="179"/>
      <c r="AK551" s="179"/>
      <c r="AL551" s="179"/>
      <c r="AM551" s="180"/>
    </row>
    <row r="552" spans="1:39" ht="12.6" customHeight="1" x14ac:dyDescent="0.2">
      <c r="B552" s="53"/>
      <c r="C552" s="54"/>
      <c r="D552" s="149"/>
      <c r="E552" s="150"/>
      <c r="F552" s="161" t="str">
        <f>IF(VLOOKUP(A551,入力シート!$A$8:$M$1000,2,0)="","",IF(VLOOKUP(A551,入力シート!$A$8:$M$1000,3,0)="","",VLOOKUP(A551,入力シート!$A$8:$M$1000,2,0)))</f>
        <v/>
      </c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2"/>
      <c r="U552" s="2"/>
      <c r="V552" s="195"/>
      <c r="W552" s="196"/>
      <c r="X552" s="177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81"/>
    </row>
    <row r="553" spans="1:39" ht="12.6" customHeight="1" x14ac:dyDescent="0.2">
      <c r="B553" s="53"/>
      <c r="C553" s="54"/>
      <c r="D553" s="149"/>
      <c r="E553" s="150"/>
      <c r="F553" s="163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2"/>
      <c r="U553" s="2"/>
      <c r="V553" s="195"/>
      <c r="W553" s="196"/>
      <c r="X553" s="177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81"/>
    </row>
    <row r="554" spans="1:39" ht="12.9" customHeight="1" x14ac:dyDescent="0.2">
      <c r="B554" s="53"/>
      <c r="C554" s="54"/>
      <c r="D554" s="149"/>
      <c r="E554" s="150"/>
      <c r="F554" s="66" t="str">
        <f>IF(VLOOKUP(A551,入力シート!$A$8:$M$1000,2,0)="","",IF(VLOOKUP(A551,入力シート!$A$8:$M$1000,3,0)="",VLOOKUP(A551,入力シート!$A$8:$M$1000,2,0),VLOOKUP(A551,入力シート!$A$8:$M$1000,3,0)))</f>
        <v/>
      </c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70" t="s">
        <v>9</v>
      </c>
      <c r="U554" s="70"/>
      <c r="V554" s="195"/>
      <c r="W554" s="196"/>
      <c r="X554" s="177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81"/>
    </row>
    <row r="555" spans="1:39" ht="12.9" customHeight="1" thickBot="1" x14ac:dyDescent="0.25">
      <c r="B555" s="53"/>
      <c r="C555" s="54"/>
      <c r="D555" s="151"/>
      <c r="E555" s="152"/>
      <c r="F555" s="68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71"/>
      <c r="U555" s="71"/>
      <c r="V555" s="197"/>
      <c r="W555" s="198"/>
      <c r="X555" s="178"/>
      <c r="Y555" s="182"/>
      <c r="Z555" s="182"/>
      <c r="AA555" s="182"/>
      <c r="AB555" s="182"/>
      <c r="AC555" s="182"/>
      <c r="AD555" s="182"/>
      <c r="AE555" s="182"/>
      <c r="AF555" s="182"/>
      <c r="AG555" s="182"/>
      <c r="AH555" s="182"/>
      <c r="AI555" s="182"/>
      <c r="AJ555" s="182"/>
      <c r="AK555" s="182"/>
      <c r="AL555" s="182"/>
      <c r="AM555" s="183"/>
    </row>
    <row r="556" spans="1:39" ht="12.9" customHeight="1" x14ac:dyDescent="0.2">
      <c r="B556" s="53"/>
      <c r="C556" s="54"/>
      <c r="D556" s="153" t="s">
        <v>7</v>
      </c>
      <c r="E556" s="154"/>
      <c r="F556" s="159" t="s">
        <v>12</v>
      </c>
      <c r="G556" s="165" t="str">
        <f>IF(VLOOKUP(A551,入力シート!$A$8:$M$1000,4,0)="","",VLOOKUP(A551,入力シート!$A$8:$M$1000,4,0))</f>
        <v/>
      </c>
      <c r="H556" s="166"/>
      <c r="I556" s="166"/>
      <c r="J556" s="166"/>
      <c r="K556" s="166"/>
      <c r="L556" s="166"/>
      <c r="M556" s="155"/>
      <c r="N556" s="155"/>
      <c r="O556" s="155"/>
      <c r="P556" s="155"/>
      <c r="Q556" s="155"/>
      <c r="R556" s="155"/>
      <c r="S556" s="155"/>
      <c r="T556" s="155"/>
      <c r="U556" s="156"/>
      <c r="V556" s="199" t="s">
        <v>15</v>
      </c>
      <c r="W556" s="200"/>
      <c r="X556" s="173"/>
      <c r="Y556" s="174" t="str">
        <f>IF(VLOOKUP(A551,入力シート!$A$8:$M$1000,7,0)="","",VLOOKUP(A551,入力シート!$A$8:$M$1000,7,0))</f>
        <v/>
      </c>
      <c r="Z556" s="174"/>
      <c r="AA556" s="174"/>
      <c r="AB556" s="174"/>
      <c r="AC556" s="174"/>
      <c r="AD556" s="174"/>
      <c r="AE556" s="174"/>
      <c r="AF556" s="174"/>
      <c r="AG556" s="174"/>
      <c r="AH556" s="174"/>
      <c r="AI556" s="174"/>
      <c r="AJ556" s="174"/>
      <c r="AK556" s="174"/>
      <c r="AL556" s="174"/>
      <c r="AM556" s="175"/>
    </row>
    <row r="557" spans="1:39" ht="12.9" customHeight="1" x14ac:dyDescent="0.2">
      <c r="B557" s="53"/>
      <c r="C557" s="54"/>
      <c r="D557" s="149"/>
      <c r="E557" s="150"/>
      <c r="F557" s="160"/>
      <c r="G557" s="167"/>
      <c r="H557" s="168"/>
      <c r="I557" s="168"/>
      <c r="J557" s="168"/>
      <c r="K557" s="168"/>
      <c r="L557" s="168"/>
      <c r="M557" s="157"/>
      <c r="N557" s="157"/>
      <c r="O557" s="157"/>
      <c r="P557" s="157"/>
      <c r="Q557" s="157"/>
      <c r="R557" s="157"/>
      <c r="S557" s="157"/>
      <c r="T557" s="157"/>
      <c r="U557" s="158"/>
      <c r="V557" s="201"/>
      <c r="W557" s="202"/>
      <c r="X557" s="169"/>
      <c r="Y557" s="170"/>
      <c r="Z557" s="170"/>
      <c r="AA557" s="170"/>
      <c r="AB557" s="170"/>
      <c r="AC557" s="170"/>
      <c r="AD557" s="170"/>
      <c r="AE557" s="170"/>
      <c r="AF557" s="170"/>
      <c r="AG557" s="170"/>
      <c r="AH557" s="170"/>
      <c r="AI557" s="170"/>
      <c r="AJ557" s="170"/>
      <c r="AK557" s="170"/>
      <c r="AL557" s="170"/>
      <c r="AM557" s="171"/>
    </row>
    <row r="558" spans="1:39" ht="12.9" customHeight="1" x14ac:dyDescent="0.2">
      <c r="B558" s="53"/>
      <c r="C558" s="54"/>
      <c r="D558" s="149"/>
      <c r="E558" s="150"/>
      <c r="F558" s="74" t="str">
        <f>IF(VLOOKUP(A551,入力シート!$A$8:$M$1000,5,0)="","",VLOOKUP(A551,入力シート!$A$8:$M$1000,5,0))</f>
        <v/>
      </c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6"/>
      <c r="V558" s="203" t="s">
        <v>16</v>
      </c>
      <c r="W558" s="204"/>
      <c r="X558" s="190" t="str">
        <f>IF(Y556="","",IF(VLOOKUP(Y556,入力シート!$A$110:$H$1000,3,0)="","",VLOOKUP(Y556,入力シート!$A$110:$H$1000,3,0)))</f>
        <v/>
      </c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91"/>
      <c r="AI558" s="191"/>
      <c r="AJ558" s="191"/>
      <c r="AK558" s="191"/>
      <c r="AL558" s="191"/>
      <c r="AM558" s="192"/>
    </row>
    <row r="559" spans="1:39" ht="12.9" customHeight="1" x14ac:dyDescent="0.2">
      <c r="B559" s="53"/>
      <c r="C559" s="54"/>
      <c r="D559" s="149"/>
      <c r="E559" s="150"/>
      <c r="F559" s="77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9"/>
      <c r="V559" s="201"/>
      <c r="W559" s="202"/>
      <c r="X559" s="103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5"/>
    </row>
    <row r="560" spans="1:39" ht="12.9" customHeight="1" x14ac:dyDescent="0.2">
      <c r="B560" s="53"/>
      <c r="C560" s="54"/>
      <c r="D560" s="149"/>
      <c r="E560" s="150"/>
      <c r="F560" s="77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9"/>
      <c r="V560" s="205" t="s">
        <v>14</v>
      </c>
      <c r="W560" s="206"/>
      <c r="X560" s="190" t="str">
        <f>IF(VLOOKUP(A551,入力シート!$A$8:$M$1000,9,0)="","",VLOOKUP(A551,入力シート!$A$8:$M$1000,9,0))</f>
        <v/>
      </c>
      <c r="Y560" s="211"/>
      <c r="Z560" s="209" t="s">
        <v>17</v>
      </c>
      <c r="AA560" s="206"/>
      <c r="AB560" s="218" t="str">
        <f>IF(VLOOKUP(A551,入力シート!$A$8:$M$1000,12,0)="","",VLOOKUP(A551,入力シート!$A$8:$M$1000,12,0))</f>
        <v/>
      </c>
      <c r="AC560" s="219"/>
      <c r="AD560" s="219"/>
      <c r="AE560" s="220"/>
      <c r="AF560" s="209" t="s">
        <v>18</v>
      </c>
      <c r="AG560" s="206"/>
      <c r="AH560" s="214" t="str">
        <f>IF(X560="","",IF(AB560="","",X560*AB560))</f>
        <v/>
      </c>
      <c r="AI560" s="215"/>
      <c r="AJ560" s="215"/>
      <c r="AK560" s="215"/>
      <c r="AL560" s="215"/>
      <c r="AM560" s="224"/>
    </row>
    <row r="561" spans="1:39" ht="12.9" customHeight="1" thickBot="1" x14ac:dyDescent="0.25">
      <c r="B561" s="53"/>
      <c r="C561" s="54"/>
      <c r="D561" s="151"/>
      <c r="E561" s="152"/>
      <c r="F561" s="80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2"/>
      <c r="V561" s="207"/>
      <c r="W561" s="208"/>
      <c r="X561" s="212"/>
      <c r="Y561" s="213"/>
      <c r="Z561" s="210"/>
      <c r="AA561" s="208"/>
      <c r="AB561" s="221"/>
      <c r="AC561" s="222"/>
      <c r="AD561" s="222"/>
      <c r="AE561" s="223"/>
      <c r="AF561" s="210"/>
      <c r="AG561" s="208"/>
      <c r="AH561" s="216"/>
      <c r="AI561" s="217"/>
      <c r="AJ561" s="217"/>
      <c r="AK561" s="217"/>
      <c r="AL561" s="217"/>
      <c r="AM561" s="225"/>
    </row>
    <row r="562" spans="1:39" ht="12.9" customHeight="1" thickTop="1" x14ac:dyDescent="0.2">
      <c r="B562" s="53"/>
      <c r="C562" s="54"/>
      <c r="D562" s="35" t="s">
        <v>10</v>
      </c>
      <c r="E562" s="36"/>
      <c r="F562" s="39" t="str">
        <f>IF(VLOOKUP(A551,入力シート!$A$8:$M$1000,6,0)="","",VLOOKUP(A551,入力シート!$A$8:$M$1000,6,0))</f>
        <v/>
      </c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1"/>
      <c r="V562" s="45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</row>
    <row r="563" spans="1:39" ht="12.9" customHeight="1" thickBot="1" x14ac:dyDescent="0.25">
      <c r="B563" s="55"/>
      <c r="C563" s="56"/>
      <c r="D563" s="37"/>
      <c r="E563" s="38"/>
      <c r="F563" s="42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4"/>
      <c r="V563" s="47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  <c r="AM563" s="48"/>
    </row>
    <row r="564" spans="1:39" ht="14.1" customHeight="1" thickTop="1" x14ac:dyDescent="0.2">
      <c r="A564" s="1">
        <f>+A551+1</f>
        <v>35</v>
      </c>
      <c r="B564" s="51" t="s">
        <v>1082</v>
      </c>
      <c r="C564" s="52"/>
      <c r="D564" s="147" t="s">
        <v>5</v>
      </c>
      <c r="E564" s="148"/>
      <c r="F564" s="63" t="s">
        <v>8</v>
      </c>
      <c r="G564" s="64"/>
      <c r="H564" s="64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193" t="s">
        <v>13</v>
      </c>
      <c r="W564" s="194"/>
      <c r="X564" s="176"/>
      <c r="Y564" s="179" t="str">
        <f>IF(Y569="","",VLOOKUP(Y569,入力シート!$A$110:$H$10000,2,0))</f>
        <v/>
      </c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80"/>
    </row>
    <row r="565" spans="1:39" ht="12.6" customHeight="1" x14ac:dyDescent="0.2">
      <c r="B565" s="53"/>
      <c r="C565" s="54"/>
      <c r="D565" s="149"/>
      <c r="E565" s="150"/>
      <c r="F565" s="161" t="str">
        <f>IF(VLOOKUP(A564,入力シート!$A$8:$M$1000,2,0)="","",IF(VLOOKUP(A564,入力シート!$A$8:$M$1000,3,0)="","",VLOOKUP(A564,入力シート!$A$8:$M$1000,2,0)))</f>
        <v/>
      </c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2"/>
      <c r="U565" s="2"/>
      <c r="V565" s="195"/>
      <c r="W565" s="196"/>
      <c r="X565" s="177"/>
      <c r="Y565" s="172"/>
      <c r="Z565" s="172"/>
      <c r="AA565" s="172"/>
      <c r="AB565" s="172"/>
      <c r="AC565" s="172"/>
      <c r="AD565" s="172"/>
      <c r="AE565" s="172"/>
      <c r="AF565" s="172"/>
      <c r="AG565" s="172"/>
      <c r="AH565" s="172"/>
      <c r="AI565" s="172"/>
      <c r="AJ565" s="172"/>
      <c r="AK565" s="172"/>
      <c r="AL565" s="172"/>
      <c r="AM565" s="181"/>
    </row>
    <row r="566" spans="1:39" ht="12.6" customHeight="1" x14ac:dyDescent="0.2">
      <c r="B566" s="53"/>
      <c r="C566" s="54"/>
      <c r="D566" s="149"/>
      <c r="E566" s="150"/>
      <c r="F566" s="163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2"/>
      <c r="U566" s="2"/>
      <c r="V566" s="195"/>
      <c r="W566" s="196"/>
      <c r="X566" s="177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81"/>
    </row>
    <row r="567" spans="1:39" ht="12.9" customHeight="1" x14ac:dyDescent="0.2">
      <c r="B567" s="53"/>
      <c r="C567" s="54"/>
      <c r="D567" s="149"/>
      <c r="E567" s="150"/>
      <c r="F567" s="66" t="str">
        <f>IF(VLOOKUP(A564,入力シート!$A$8:$M$1000,2,0)="","",IF(VLOOKUP(A564,入力シート!$A$8:$M$1000,3,0)="",VLOOKUP(A564,入力シート!$A$8:$M$1000,2,0),VLOOKUP(A564,入力シート!$A$8:$M$1000,3,0)))</f>
        <v/>
      </c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70" t="s">
        <v>9</v>
      </c>
      <c r="U567" s="70"/>
      <c r="V567" s="195"/>
      <c r="W567" s="196"/>
      <c r="X567" s="177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81"/>
    </row>
    <row r="568" spans="1:39" ht="12.9" customHeight="1" thickBot="1" x14ac:dyDescent="0.25">
      <c r="B568" s="53"/>
      <c r="C568" s="54"/>
      <c r="D568" s="151"/>
      <c r="E568" s="152"/>
      <c r="F568" s="68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71"/>
      <c r="U568" s="71"/>
      <c r="V568" s="197"/>
      <c r="W568" s="198"/>
      <c r="X568" s="178"/>
      <c r="Y568" s="182"/>
      <c r="Z568" s="182"/>
      <c r="AA568" s="182"/>
      <c r="AB568" s="182"/>
      <c r="AC568" s="182"/>
      <c r="AD568" s="182"/>
      <c r="AE568" s="182"/>
      <c r="AF568" s="182"/>
      <c r="AG568" s="182"/>
      <c r="AH568" s="182"/>
      <c r="AI568" s="182"/>
      <c r="AJ568" s="182"/>
      <c r="AK568" s="182"/>
      <c r="AL568" s="182"/>
      <c r="AM568" s="183"/>
    </row>
    <row r="569" spans="1:39" ht="12.9" customHeight="1" x14ac:dyDescent="0.2">
      <c r="B569" s="53"/>
      <c r="C569" s="54"/>
      <c r="D569" s="153" t="s">
        <v>7</v>
      </c>
      <c r="E569" s="154"/>
      <c r="F569" s="159" t="s">
        <v>12</v>
      </c>
      <c r="G569" s="165" t="str">
        <f>IF(VLOOKUP(A564,入力シート!$A$8:$M$1000,4,0)="","",VLOOKUP(A564,入力シート!$A$8:$M$1000,4,0))</f>
        <v/>
      </c>
      <c r="H569" s="166"/>
      <c r="I569" s="166"/>
      <c r="J569" s="166"/>
      <c r="K569" s="166"/>
      <c r="L569" s="166"/>
      <c r="M569" s="155"/>
      <c r="N569" s="155"/>
      <c r="O569" s="155"/>
      <c r="P569" s="155"/>
      <c r="Q569" s="155"/>
      <c r="R569" s="155"/>
      <c r="S569" s="155"/>
      <c r="T569" s="155"/>
      <c r="U569" s="156"/>
      <c r="V569" s="199" t="s">
        <v>15</v>
      </c>
      <c r="W569" s="200"/>
      <c r="X569" s="173"/>
      <c r="Y569" s="174" t="str">
        <f>IF(VLOOKUP(A564,入力シート!$A$8:$M$1000,7,0)="","",VLOOKUP(A564,入力シート!$A$8:$M$1000,7,0))</f>
        <v/>
      </c>
      <c r="Z569" s="174"/>
      <c r="AA569" s="174"/>
      <c r="AB569" s="174"/>
      <c r="AC569" s="174"/>
      <c r="AD569" s="174"/>
      <c r="AE569" s="174"/>
      <c r="AF569" s="174"/>
      <c r="AG569" s="174"/>
      <c r="AH569" s="174"/>
      <c r="AI569" s="174"/>
      <c r="AJ569" s="174"/>
      <c r="AK569" s="174"/>
      <c r="AL569" s="174"/>
      <c r="AM569" s="175"/>
    </row>
    <row r="570" spans="1:39" ht="12.9" customHeight="1" x14ac:dyDescent="0.2">
      <c r="B570" s="53"/>
      <c r="C570" s="54"/>
      <c r="D570" s="149"/>
      <c r="E570" s="150"/>
      <c r="F570" s="160"/>
      <c r="G570" s="167"/>
      <c r="H570" s="168"/>
      <c r="I570" s="168"/>
      <c r="J570" s="168"/>
      <c r="K570" s="168"/>
      <c r="L570" s="168"/>
      <c r="M570" s="157"/>
      <c r="N570" s="157"/>
      <c r="O570" s="157"/>
      <c r="P570" s="157"/>
      <c r="Q570" s="157"/>
      <c r="R570" s="157"/>
      <c r="S570" s="157"/>
      <c r="T570" s="157"/>
      <c r="U570" s="158"/>
      <c r="V570" s="201"/>
      <c r="W570" s="202"/>
      <c r="X570" s="169"/>
      <c r="Y570" s="170"/>
      <c r="Z570" s="170"/>
      <c r="AA570" s="170"/>
      <c r="AB570" s="170"/>
      <c r="AC570" s="170"/>
      <c r="AD570" s="170"/>
      <c r="AE570" s="170"/>
      <c r="AF570" s="170"/>
      <c r="AG570" s="170"/>
      <c r="AH570" s="170"/>
      <c r="AI570" s="170"/>
      <c r="AJ570" s="170"/>
      <c r="AK570" s="170"/>
      <c r="AL570" s="170"/>
      <c r="AM570" s="171"/>
    </row>
    <row r="571" spans="1:39" ht="12.9" customHeight="1" x14ac:dyDescent="0.2">
      <c r="B571" s="53"/>
      <c r="C571" s="54"/>
      <c r="D571" s="149"/>
      <c r="E571" s="150"/>
      <c r="F571" s="74" t="str">
        <f>IF(VLOOKUP(A564,入力シート!$A$8:$M$1000,5,0)="","",VLOOKUP(A564,入力シート!$A$8:$M$1000,5,0))</f>
        <v/>
      </c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6"/>
      <c r="V571" s="203" t="s">
        <v>16</v>
      </c>
      <c r="W571" s="204"/>
      <c r="X571" s="190" t="str">
        <f>IF(Y569="","",IF(VLOOKUP(Y569,入力シート!$A$110:$H$1000,3,0)="","",VLOOKUP(Y569,入力シート!$A$110:$H$1000,3,0)))</f>
        <v/>
      </c>
      <c r="Y571" s="191"/>
      <c r="Z571" s="191"/>
      <c r="AA571" s="191"/>
      <c r="AB571" s="191"/>
      <c r="AC571" s="191"/>
      <c r="AD571" s="191"/>
      <c r="AE571" s="191"/>
      <c r="AF571" s="191"/>
      <c r="AG571" s="191"/>
      <c r="AH571" s="191"/>
      <c r="AI571" s="191"/>
      <c r="AJ571" s="191"/>
      <c r="AK571" s="191"/>
      <c r="AL571" s="191"/>
      <c r="AM571" s="192"/>
    </row>
    <row r="572" spans="1:39" ht="12.9" customHeight="1" x14ac:dyDescent="0.2">
      <c r="B572" s="53"/>
      <c r="C572" s="54"/>
      <c r="D572" s="149"/>
      <c r="E572" s="150"/>
      <c r="F572" s="77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9"/>
      <c r="V572" s="201"/>
      <c r="W572" s="202"/>
      <c r="X572" s="103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5"/>
    </row>
    <row r="573" spans="1:39" ht="12.9" customHeight="1" x14ac:dyDescent="0.2">
      <c r="B573" s="53"/>
      <c r="C573" s="54"/>
      <c r="D573" s="149"/>
      <c r="E573" s="150"/>
      <c r="F573" s="77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9"/>
      <c r="V573" s="205" t="s">
        <v>14</v>
      </c>
      <c r="W573" s="206"/>
      <c r="X573" s="190" t="str">
        <f>IF(VLOOKUP(A564,入力シート!$A$8:$M$1000,9,0)="","",VLOOKUP(A564,入力シート!$A$8:$M$1000,9,0))</f>
        <v/>
      </c>
      <c r="Y573" s="211"/>
      <c r="Z573" s="209" t="s">
        <v>17</v>
      </c>
      <c r="AA573" s="206"/>
      <c r="AB573" s="218" t="str">
        <f>IF(VLOOKUP(A564,入力シート!$A$8:$M$1000,12,0)="","",VLOOKUP(A564,入力シート!$A$8:$M$1000,12,0))</f>
        <v/>
      </c>
      <c r="AC573" s="219"/>
      <c r="AD573" s="219"/>
      <c r="AE573" s="220"/>
      <c r="AF573" s="209" t="s">
        <v>18</v>
      </c>
      <c r="AG573" s="206"/>
      <c r="AH573" s="214" t="str">
        <f>IF(X573="","",IF(AB573="","",X573*AB573))</f>
        <v/>
      </c>
      <c r="AI573" s="215"/>
      <c r="AJ573" s="215"/>
      <c r="AK573" s="215"/>
      <c r="AL573" s="215"/>
      <c r="AM573" s="224"/>
    </row>
    <row r="574" spans="1:39" ht="12.9" customHeight="1" thickBot="1" x14ac:dyDescent="0.25">
      <c r="B574" s="53"/>
      <c r="C574" s="54"/>
      <c r="D574" s="151"/>
      <c r="E574" s="152"/>
      <c r="F574" s="80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2"/>
      <c r="V574" s="207"/>
      <c r="W574" s="208"/>
      <c r="X574" s="212"/>
      <c r="Y574" s="213"/>
      <c r="Z574" s="210"/>
      <c r="AA574" s="208"/>
      <c r="AB574" s="221"/>
      <c r="AC574" s="222"/>
      <c r="AD574" s="222"/>
      <c r="AE574" s="223"/>
      <c r="AF574" s="210"/>
      <c r="AG574" s="208"/>
      <c r="AH574" s="216"/>
      <c r="AI574" s="217"/>
      <c r="AJ574" s="217"/>
      <c r="AK574" s="217"/>
      <c r="AL574" s="217"/>
      <c r="AM574" s="225"/>
    </row>
    <row r="575" spans="1:39" ht="12.9" customHeight="1" thickTop="1" x14ac:dyDescent="0.2">
      <c r="B575" s="53"/>
      <c r="C575" s="54"/>
      <c r="D575" s="35" t="s">
        <v>10</v>
      </c>
      <c r="E575" s="36"/>
      <c r="F575" s="39" t="str">
        <f>IF(VLOOKUP(A564,入力シート!$A$8:$M$1000,6,0)="","",VLOOKUP(A564,入力シート!$A$8:$M$1000,6,0))</f>
        <v/>
      </c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1"/>
      <c r="V575" s="45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</row>
    <row r="576" spans="1:39" ht="12.9" customHeight="1" thickBot="1" x14ac:dyDescent="0.25">
      <c r="B576" s="55"/>
      <c r="C576" s="56"/>
      <c r="D576" s="37"/>
      <c r="E576" s="38"/>
      <c r="F576" s="42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4"/>
      <c r="V576" s="47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  <c r="AM576" s="48"/>
    </row>
    <row r="577" spans="1:39" ht="14.1" customHeight="1" thickTop="1" x14ac:dyDescent="0.2">
      <c r="A577" s="1">
        <f>+A564+1</f>
        <v>36</v>
      </c>
      <c r="B577" s="51" t="s">
        <v>1083</v>
      </c>
      <c r="C577" s="52"/>
      <c r="D577" s="147" t="s">
        <v>5</v>
      </c>
      <c r="E577" s="148"/>
      <c r="F577" s="63" t="s">
        <v>8</v>
      </c>
      <c r="G577" s="64"/>
      <c r="H577" s="64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193" t="s">
        <v>13</v>
      </c>
      <c r="W577" s="194"/>
      <c r="X577" s="176"/>
      <c r="Y577" s="179" t="str">
        <f>IF(Y582="","",VLOOKUP(Y582,入力シート!$A$110:$H$10000,2,0))</f>
        <v/>
      </c>
      <c r="Z577" s="179"/>
      <c r="AA577" s="179"/>
      <c r="AB577" s="179"/>
      <c r="AC577" s="179"/>
      <c r="AD577" s="179"/>
      <c r="AE577" s="179"/>
      <c r="AF577" s="179"/>
      <c r="AG577" s="179"/>
      <c r="AH577" s="179"/>
      <c r="AI577" s="179"/>
      <c r="AJ577" s="179"/>
      <c r="AK577" s="179"/>
      <c r="AL577" s="179"/>
      <c r="AM577" s="180"/>
    </row>
    <row r="578" spans="1:39" ht="12.6" customHeight="1" x14ac:dyDescent="0.2">
      <c r="B578" s="53"/>
      <c r="C578" s="54"/>
      <c r="D578" s="149"/>
      <c r="E578" s="150"/>
      <c r="F578" s="161" t="str">
        <f>IF(VLOOKUP(A577,入力シート!$A$8:$M$1000,2,0)="","",IF(VLOOKUP(A577,入力シート!$A$8:$M$1000,3,0)="","",VLOOKUP(A577,入力シート!$A$8:$M$1000,2,0)))</f>
        <v/>
      </c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2"/>
      <c r="U578" s="2"/>
      <c r="V578" s="195"/>
      <c r="W578" s="196"/>
      <c r="X578" s="177"/>
      <c r="Y578" s="172"/>
      <c r="Z578" s="172"/>
      <c r="AA578" s="172"/>
      <c r="AB578" s="172"/>
      <c r="AC578" s="172"/>
      <c r="AD578" s="172"/>
      <c r="AE578" s="172"/>
      <c r="AF578" s="172"/>
      <c r="AG578" s="172"/>
      <c r="AH578" s="172"/>
      <c r="AI578" s="172"/>
      <c r="AJ578" s="172"/>
      <c r="AK578" s="172"/>
      <c r="AL578" s="172"/>
      <c r="AM578" s="181"/>
    </row>
    <row r="579" spans="1:39" ht="12.6" customHeight="1" x14ac:dyDescent="0.2">
      <c r="B579" s="53"/>
      <c r="C579" s="54"/>
      <c r="D579" s="149"/>
      <c r="E579" s="150"/>
      <c r="F579" s="163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2"/>
      <c r="U579" s="2"/>
      <c r="V579" s="195"/>
      <c r="W579" s="196"/>
      <c r="X579" s="177"/>
      <c r="Y579" s="172"/>
      <c r="Z579" s="172"/>
      <c r="AA579" s="172"/>
      <c r="AB579" s="172"/>
      <c r="AC579" s="172"/>
      <c r="AD579" s="172"/>
      <c r="AE579" s="172"/>
      <c r="AF579" s="172"/>
      <c r="AG579" s="172"/>
      <c r="AH579" s="172"/>
      <c r="AI579" s="172"/>
      <c r="AJ579" s="172"/>
      <c r="AK579" s="172"/>
      <c r="AL579" s="172"/>
      <c r="AM579" s="181"/>
    </row>
    <row r="580" spans="1:39" ht="12.9" customHeight="1" x14ac:dyDescent="0.2">
      <c r="B580" s="53"/>
      <c r="C580" s="54"/>
      <c r="D580" s="149"/>
      <c r="E580" s="150"/>
      <c r="F580" s="66" t="str">
        <f>IF(VLOOKUP(A577,入力シート!$A$8:$M$1000,2,0)="","",IF(VLOOKUP(A577,入力シート!$A$8:$M$1000,3,0)="",VLOOKUP(A577,入力シート!$A$8:$M$1000,2,0),VLOOKUP(A577,入力シート!$A$8:$M$1000,3,0)))</f>
        <v/>
      </c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70" t="s">
        <v>9</v>
      </c>
      <c r="U580" s="70"/>
      <c r="V580" s="195"/>
      <c r="W580" s="196"/>
      <c r="X580" s="177"/>
      <c r="Y580" s="172"/>
      <c r="Z580" s="172"/>
      <c r="AA580" s="172"/>
      <c r="AB580" s="172"/>
      <c r="AC580" s="172"/>
      <c r="AD580" s="172"/>
      <c r="AE580" s="172"/>
      <c r="AF580" s="172"/>
      <c r="AG580" s="172"/>
      <c r="AH580" s="172"/>
      <c r="AI580" s="172"/>
      <c r="AJ580" s="172"/>
      <c r="AK580" s="172"/>
      <c r="AL580" s="172"/>
      <c r="AM580" s="181"/>
    </row>
    <row r="581" spans="1:39" ht="12.9" customHeight="1" thickBot="1" x14ac:dyDescent="0.25">
      <c r="B581" s="53"/>
      <c r="C581" s="54"/>
      <c r="D581" s="151"/>
      <c r="E581" s="152"/>
      <c r="F581" s="68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71"/>
      <c r="U581" s="71"/>
      <c r="V581" s="197"/>
      <c r="W581" s="198"/>
      <c r="X581" s="178"/>
      <c r="Y581" s="182"/>
      <c r="Z581" s="182"/>
      <c r="AA581" s="182"/>
      <c r="AB581" s="182"/>
      <c r="AC581" s="182"/>
      <c r="AD581" s="182"/>
      <c r="AE581" s="182"/>
      <c r="AF581" s="182"/>
      <c r="AG581" s="182"/>
      <c r="AH581" s="182"/>
      <c r="AI581" s="182"/>
      <c r="AJ581" s="182"/>
      <c r="AK581" s="182"/>
      <c r="AL581" s="182"/>
      <c r="AM581" s="183"/>
    </row>
    <row r="582" spans="1:39" ht="12.9" customHeight="1" x14ac:dyDescent="0.2">
      <c r="B582" s="53"/>
      <c r="C582" s="54"/>
      <c r="D582" s="153" t="s">
        <v>7</v>
      </c>
      <c r="E582" s="154"/>
      <c r="F582" s="159" t="s">
        <v>12</v>
      </c>
      <c r="G582" s="165" t="str">
        <f>IF(VLOOKUP(A577,入力シート!$A$8:$M$1000,4,0)="","",VLOOKUP(A577,入力シート!$A$8:$M$1000,4,0))</f>
        <v/>
      </c>
      <c r="H582" s="166"/>
      <c r="I582" s="166"/>
      <c r="J582" s="166"/>
      <c r="K582" s="166"/>
      <c r="L582" s="166"/>
      <c r="M582" s="155"/>
      <c r="N582" s="155"/>
      <c r="O582" s="155"/>
      <c r="P582" s="155"/>
      <c r="Q582" s="155"/>
      <c r="R582" s="155"/>
      <c r="S582" s="155"/>
      <c r="T582" s="155"/>
      <c r="U582" s="156"/>
      <c r="V582" s="199" t="s">
        <v>15</v>
      </c>
      <c r="W582" s="200"/>
      <c r="X582" s="173"/>
      <c r="Y582" s="174" t="str">
        <f>IF(VLOOKUP(A577,入力シート!$A$8:$M$1000,7,0)="","",VLOOKUP(A577,入力シート!$A$8:$M$1000,7,0))</f>
        <v/>
      </c>
      <c r="Z582" s="174"/>
      <c r="AA582" s="174"/>
      <c r="AB582" s="174"/>
      <c r="AC582" s="174"/>
      <c r="AD582" s="174"/>
      <c r="AE582" s="174"/>
      <c r="AF582" s="174"/>
      <c r="AG582" s="174"/>
      <c r="AH582" s="174"/>
      <c r="AI582" s="174"/>
      <c r="AJ582" s="174"/>
      <c r="AK582" s="174"/>
      <c r="AL582" s="174"/>
      <c r="AM582" s="175"/>
    </row>
    <row r="583" spans="1:39" ht="12.9" customHeight="1" x14ac:dyDescent="0.2">
      <c r="B583" s="53"/>
      <c r="C583" s="54"/>
      <c r="D583" s="149"/>
      <c r="E583" s="150"/>
      <c r="F583" s="160"/>
      <c r="G583" s="167"/>
      <c r="H583" s="168"/>
      <c r="I583" s="168"/>
      <c r="J583" s="168"/>
      <c r="K583" s="168"/>
      <c r="L583" s="168"/>
      <c r="M583" s="157"/>
      <c r="N583" s="157"/>
      <c r="O583" s="157"/>
      <c r="P583" s="157"/>
      <c r="Q583" s="157"/>
      <c r="R583" s="157"/>
      <c r="S583" s="157"/>
      <c r="T583" s="157"/>
      <c r="U583" s="158"/>
      <c r="V583" s="201"/>
      <c r="W583" s="202"/>
      <c r="X583" s="169"/>
      <c r="Y583" s="170"/>
      <c r="Z583" s="170"/>
      <c r="AA583" s="170"/>
      <c r="AB583" s="170"/>
      <c r="AC583" s="170"/>
      <c r="AD583" s="170"/>
      <c r="AE583" s="170"/>
      <c r="AF583" s="170"/>
      <c r="AG583" s="170"/>
      <c r="AH583" s="170"/>
      <c r="AI583" s="170"/>
      <c r="AJ583" s="170"/>
      <c r="AK583" s="170"/>
      <c r="AL583" s="170"/>
      <c r="AM583" s="171"/>
    </row>
    <row r="584" spans="1:39" ht="12.9" customHeight="1" x14ac:dyDescent="0.2">
      <c r="B584" s="53"/>
      <c r="C584" s="54"/>
      <c r="D584" s="149"/>
      <c r="E584" s="150"/>
      <c r="F584" s="74" t="str">
        <f>IF(VLOOKUP(A577,入力シート!$A$8:$M$1000,5,0)="","",VLOOKUP(A577,入力シート!$A$8:$M$1000,5,0))</f>
        <v/>
      </c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6"/>
      <c r="V584" s="203" t="s">
        <v>16</v>
      </c>
      <c r="W584" s="204"/>
      <c r="X584" s="190" t="str">
        <f>IF(Y582="","",IF(VLOOKUP(Y582,入力シート!$A$110:$H$1000,3,0)="","",VLOOKUP(Y582,入力シート!$A$110:$H$1000,3,0)))</f>
        <v/>
      </c>
      <c r="Y584" s="191"/>
      <c r="Z584" s="191"/>
      <c r="AA584" s="191"/>
      <c r="AB584" s="191"/>
      <c r="AC584" s="191"/>
      <c r="AD584" s="191"/>
      <c r="AE584" s="191"/>
      <c r="AF584" s="191"/>
      <c r="AG584" s="191"/>
      <c r="AH584" s="191"/>
      <c r="AI584" s="191"/>
      <c r="AJ584" s="191"/>
      <c r="AK584" s="191"/>
      <c r="AL584" s="191"/>
      <c r="AM584" s="192"/>
    </row>
    <row r="585" spans="1:39" ht="12.9" customHeight="1" x14ac:dyDescent="0.2">
      <c r="B585" s="53"/>
      <c r="C585" s="54"/>
      <c r="D585" s="149"/>
      <c r="E585" s="150"/>
      <c r="F585" s="77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9"/>
      <c r="V585" s="201"/>
      <c r="W585" s="202"/>
      <c r="X585" s="103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5"/>
    </row>
    <row r="586" spans="1:39" ht="12.9" customHeight="1" x14ac:dyDescent="0.2">
      <c r="B586" s="53"/>
      <c r="C586" s="54"/>
      <c r="D586" s="149"/>
      <c r="E586" s="150"/>
      <c r="F586" s="77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9"/>
      <c r="V586" s="205" t="s">
        <v>14</v>
      </c>
      <c r="W586" s="206"/>
      <c r="X586" s="190" t="str">
        <f>IF(VLOOKUP(A577,入力シート!$A$8:$M$1000,9,0)="","",VLOOKUP(A577,入力シート!$A$8:$M$1000,9,0))</f>
        <v/>
      </c>
      <c r="Y586" s="211"/>
      <c r="Z586" s="209" t="s">
        <v>17</v>
      </c>
      <c r="AA586" s="206"/>
      <c r="AB586" s="218" t="str">
        <f>IF(VLOOKUP(A577,入力シート!$A$8:$M$1000,12,0)="","",VLOOKUP(A577,入力シート!$A$8:$M$1000,12,0))</f>
        <v/>
      </c>
      <c r="AC586" s="219"/>
      <c r="AD586" s="219"/>
      <c r="AE586" s="220"/>
      <c r="AF586" s="209" t="s">
        <v>18</v>
      </c>
      <c r="AG586" s="206"/>
      <c r="AH586" s="214" t="str">
        <f>IF(X586="","",IF(AB586="","",X586*AB586))</f>
        <v/>
      </c>
      <c r="AI586" s="215"/>
      <c r="AJ586" s="215"/>
      <c r="AK586" s="215"/>
      <c r="AL586" s="215"/>
      <c r="AM586" s="224"/>
    </row>
    <row r="587" spans="1:39" ht="12.9" customHeight="1" thickBot="1" x14ac:dyDescent="0.25">
      <c r="B587" s="53"/>
      <c r="C587" s="54"/>
      <c r="D587" s="151"/>
      <c r="E587" s="152"/>
      <c r="F587" s="80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2"/>
      <c r="V587" s="207"/>
      <c r="W587" s="208"/>
      <c r="X587" s="212"/>
      <c r="Y587" s="213"/>
      <c r="Z587" s="210"/>
      <c r="AA587" s="208"/>
      <c r="AB587" s="221"/>
      <c r="AC587" s="222"/>
      <c r="AD587" s="222"/>
      <c r="AE587" s="223"/>
      <c r="AF587" s="210"/>
      <c r="AG587" s="208"/>
      <c r="AH587" s="216"/>
      <c r="AI587" s="217"/>
      <c r="AJ587" s="217"/>
      <c r="AK587" s="217"/>
      <c r="AL587" s="217"/>
      <c r="AM587" s="225"/>
    </row>
    <row r="588" spans="1:39" ht="12.9" customHeight="1" thickTop="1" x14ac:dyDescent="0.2">
      <c r="B588" s="53"/>
      <c r="C588" s="54"/>
      <c r="D588" s="35" t="s">
        <v>10</v>
      </c>
      <c r="E588" s="36"/>
      <c r="F588" s="39" t="str">
        <f>IF(VLOOKUP(A577,入力シート!$A$8:$M$1000,6,0)="","",VLOOKUP(A577,入力シート!$A$8:$M$1000,6,0))</f>
        <v/>
      </c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1"/>
      <c r="V588" s="45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</row>
    <row r="589" spans="1:39" ht="12.9" customHeight="1" thickBot="1" x14ac:dyDescent="0.25">
      <c r="B589" s="55"/>
      <c r="C589" s="56"/>
      <c r="D589" s="37"/>
      <c r="E589" s="38"/>
      <c r="F589" s="42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4"/>
      <c r="V589" s="47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</row>
    <row r="590" spans="1:39" ht="14.1" customHeight="1" thickTop="1" x14ac:dyDescent="0.2">
      <c r="B590" s="49" t="s">
        <v>24</v>
      </c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AB590" s="17" t="s">
        <v>20</v>
      </c>
      <c r="AC590" s="18"/>
      <c r="AD590" s="18"/>
      <c r="AE590" s="19"/>
      <c r="AF590" s="11" t="s">
        <v>21</v>
      </c>
      <c r="AG590" s="12"/>
      <c r="AH590" s="12"/>
      <c r="AI590" s="12"/>
      <c r="AJ590" s="12"/>
      <c r="AK590" s="12"/>
      <c r="AL590" s="12"/>
      <c r="AM590" s="13"/>
    </row>
    <row r="591" spans="1:39" ht="14.1" customHeight="1" x14ac:dyDescent="0.2"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AB591" s="20"/>
      <c r="AC591" s="21"/>
      <c r="AD591" s="21"/>
      <c r="AE591" s="22"/>
      <c r="AF591" s="14"/>
      <c r="AG591" s="15"/>
      <c r="AH591" s="15"/>
      <c r="AI591" s="15"/>
      <c r="AJ591" s="15"/>
      <c r="AK591" s="15"/>
      <c r="AL591" s="15"/>
      <c r="AM591" s="16"/>
    </row>
    <row r="592" spans="1:39" ht="14.1" customHeight="1" x14ac:dyDescent="0.2">
      <c r="B592" s="17" t="s">
        <v>25</v>
      </c>
      <c r="C592" s="18"/>
      <c r="D592" s="18"/>
      <c r="E592" s="19"/>
      <c r="F592" s="11"/>
      <c r="G592" s="12"/>
      <c r="H592" s="12"/>
      <c r="I592" s="12"/>
      <c r="J592" s="12"/>
      <c r="K592" s="13"/>
      <c r="L592" s="17" t="s">
        <v>26</v>
      </c>
      <c r="M592" s="18"/>
      <c r="N592" s="18"/>
      <c r="O592" s="19"/>
      <c r="P592" s="11"/>
      <c r="Q592" s="12"/>
      <c r="R592" s="12"/>
      <c r="S592" s="12"/>
      <c r="T592" s="12"/>
      <c r="U592" s="13"/>
      <c r="W592" s="23" t="s">
        <v>23</v>
      </c>
      <c r="X592" s="25" t="str">
        <f>IF(SUM(X547,X560,X573,X586)=0,"",SUM(X547,X560,X573,X586))</f>
        <v/>
      </c>
      <c r="Y592" s="18"/>
      <c r="Z592" s="26"/>
      <c r="AA592" s="23" t="s">
        <v>18</v>
      </c>
      <c r="AB592" s="29" t="str">
        <f>IF(SUM(AH547,AH560,AH573,AH586)=0,"",SUM(AH547,AH560,AH573,AH586))</f>
        <v/>
      </c>
      <c r="AC592" s="30"/>
      <c r="AD592" s="30"/>
      <c r="AE592" s="30"/>
      <c r="AF592" s="30"/>
      <c r="AG592" s="30"/>
      <c r="AH592" s="31"/>
      <c r="AI592" s="23" t="s">
        <v>22</v>
      </c>
      <c r="AJ592" s="11"/>
      <c r="AK592" s="12"/>
      <c r="AL592" s="12"/>
      <c r="AM592" s="13"/>
    </row>
    <row r="593" spans="1:41" ht="14.1" customHeight="1" x14ac:dyDescent="0.2">
      <c r="B593" s="20"/>
      <c r="C593" s="21"/>
      <c r="D593" s="21"/>
      <c r="E593" s="22"/>
      <c r="F593" s="14"/>
      <c r="G593" s="15"/>
      <c r="H593" s="15"/>
      <c r="I593" s="15"/>
      <c r="J593" s="15"/>
      <c r="K593" s="16"/>
      <c r="L593" s="20"/>
      <c r="M593" s="21"/>
      <c r="N593" s="21"/>
      <c r="O593" s="22"/>
      <c r="P593" s="14"/>
      <c r="Q593" s="15"/>
      <c r="R593" s="15"/>
      <c r="S593" s="15"/>
      <c r="T593" s="15"/>
      <c r="U593" s="16"/>
      <c r="W593" s="24"/>
      <c r="X593" s="27"/>
      <c r="Y593" s="21"/>
      <c r="Z593" s="28"/>
      <c r="AA593" s="24"/>
      <c r="AB593" s="32"/>
      <c r="AC593" s="33"/>
      <c r="AD593" s="33"/>
      <c r="AE593" s="33"/>
      <c r="AF593" s="33"/>
      <c r="AG593" s="33"/>
      <c r="AH593" s="34"/>
      <c r="AI593" s="24"/>
      <c r="AJ593" s="14"/>
      <c r="AK593" s="15"/>
      <c r="AL593" s="15"/>
      <c r="AM593" s="16"/>
    </row>
    <row r="595" spans="1:41" ht="23.1" customHeight="1" x14ac:dyDescent="0.2">
      <c r="A595" s="127" t="s">
        <v>1089</v>
      </c>
      <c r="B595" s="9" t="s">
        <v>27</v>
      </c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5"/>
      <c r="X595" s="5"/>
      <c r="Y595" s="6"/>
      <c r="Z595" s="226" t="s">
        <v>3</v>
      </c>
      <c r="AA595" s="227"/>
      <c r="AB595" s="227"/>
      <c r="AC595" s="227"/>
      <c r="AD595" s="227"/>
      <c r="AE595" s="228"/>
      <c r="AF595" s="186" t="s">
        <v>4</v>
      </c>
      <c r="AG595" s="187"/>
      <c r="AH595" s="191" t="str">
        <f>IF(F598="","",A597)</f>
        <v/>
      </c>
      <c r="AI595" s="191"/>
      <c r="AJ595" s="184" t="s">
        <v>2</v>
      </c>
      <c r="AK595" s="191" t="str">
        <f>IF(F598="","",AK529)</f>
        <v/>
      </c>
      <c r="AL595" s="191"/>
      <c r="AM595" s="84" t="s">
        <v>1</v>
      </c>
    </row>
    <row r="596" spans="1:41" ht="14.1" customHeight="1" thickBot="1" x14ac:dyDescent="0.25">
      <c r="B596" s="10" t="s">
        <v>0</v>
      </c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7"/>
      <c r="X596" s="7"/>
      <c r="Y596" s="8"/>
      <c r="Z596" s="229"/>
      <c r="AA596" s="230"/>
      <c r="AB596" s="230"/>
      <c r="AC596" s="230"/>
      <c r="AD596" s="230"/>
      <c r="AE596" s="231"/>
      <c r="AF596" s="188"/>
      <c r="AG596" s="189"/>
      <c r="AH596" s="232"/>
      <c r="AI596" s="232"/>
      <c r="AJ596" s="185"/>
      <c r="AK596" s="232"/>
      <c r="AL596" s="232"/>
      <c r="AM596" s="85"/>
    </row>
    <row r="597" spans="1:41" ht="14.1" customHeight="1" thickTop="1" x14ac:dyDescent="0.2">
      <c r="A597" s="1">
        <f>+A531+1</f>
        <v>10</v>
      </c>
      <c r="B597" s="86" t="s">
        <v>6</v>
      </c>
      <c r="C597" s="87"/>
      <c r="D597" s="57" t="s">
        <v>5</v>
      </c>
      <c r="E597" s="58"/>
      <c r="F597" s="63" t="s">
        <v>8</v>
      </c>
      <c r="G597" s="64"/>
      <c r="H597" s="64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3"/>
      <c r="V597" s="94" t="s">
        <v>11</v>
      </c>
      <c r="W597" s="95"/>
      <c r="X597" s="96"/>
      <c r="Y597" s="134" t="str">
        <f>IF(F598="","",IF(入力シート!$F$5="","",入力シート!$F$5))</f>
        <v/>
      </c>
      <c r="Z597" s="135"/>
      <c r="AA597" s="135"/>
      <c r="AB597" s="135"/>
      <c r="AC597" s="135"/>
      <c r="AD597" s="135"/>
      <c r="AE597" s="135"/>
      <c r="AF597" s="135"/>
      <c r="AG597" s="135"/>
      <c r="AH597" s="135"/>
      <c r="AI597" s="135"/>
      <c r="AJ597" s="135"/>
      <c r="AK597" s="135"/>
      <c r="AL597" s="135"/>
      <c r="AM597" s="136"/>
      <c r="AO597" s="1" t="str">
        <f>IF(F598="","",AO531+1)</f>
        <v/>
      </c>
    </row>
    <row r="598" spans="1:41" ht="14.1" customHeight="1" x14ac:dyDescent="0.2">
      <c r="B598" s="88"/>
      <c r="C598" s="89"/>
      <c r="D598" s="59"/>
      <c r="E598" s="60"/>
      <c r="F598" s="66" t="str">
        <f>IF(F607="","",IF(入力シート!$B$5="","",IF(入力シート!$C$5="",入力シート!$B$5,CONCATENATE(入力シート!$B$5,$A$1,入力シート!$C$5))))</f>
        <v/>
      </c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70" t="s">
        <v>9</v>
      </c>
      <c r="U598" s="106"/>
      <c r="V598" s="97"/>
      <c r="W598" s="98"/>
      <c r="X598" s="99"/>
      <c r="Y598" s="137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9"/>
    </row>
    <row r="599" spans="1:41" ht="14.1" customHeight="1" x14ac:dyDescent="0.2">
      <c r="B599" s="88"/>
      <c r="C599" s="89"/>
      <c r="D599" s="61"/>
      <c r="E599" s="62"/>
      <c r="F599" s="68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71"/>
      <c r="U599" s="107"/>
      <c r="V599" s="100"/>
      <c r="W599" s="101"/>
      <c r="X599" s="102"/>
      <c r="Y599" s="140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2"/>
    </row>
    <row r="600" spans="1:41" ht="14.1" customHeight="1" x14ac:dyDescent="0.2">
      <c r="B600" s="88"/>
      <c r="C600" s="89"/>
      <c r="D600" s="72" t="s">
        <v>7</v>
      </c>
      <c r="E600" s="73"/>
      <c r="F600" s="146" t="s">
        <v>12</v>
      </c>
      <c r="G600" s="143" t="str">
        <f>IF(F598="","",IF(入力シート!$D$5="","",入力シート!$D$5))</f>
        <v/>
      </c>
      <c r="H600" s="144"/>
      <c r="I600" s="144"/>
      <c r="J600" s="144"/>
      <c r="K600" s="144"/>
      <c r="L600" s="145"/>
      <c r="M600" s="110" t="s">
        <v>8</v>
      </c>
      <c r="N600" s="111"/>
      <c r="O600" s="111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  <c r="AA600" s="112"/>
      <c r="AB600" s="112"/>
      <c r="AC600" s="112"/>
      <c r="AD600" s="112"/>
      <c r="AE600" s="112"/>
      <c r="AF600" s="112"/>
      <c r="AG600" s="112"/>
      <c r="AH600" s="112"/>
      <c r="AI600" s="112"/>
      <c r="AJ600" s="112"/>
      <c r="AK600" s="112"/>
      <c r="AL600" s="112"/>
      <c r="AM600" s="113"/>
    </row>
    <row r="601" spans="1:41" ht="14.1" customHeight="1" x14ac:dyDescent="0.2">
      <c r="B601" s="88"/>
      <c r="C601" s="89"/>
      <c r="D601" s="59"/>
      <c r="E601" s="60"/>
      <c r="F601" s="128" t="str">
        <f>IF(F598="","",IF(入力シート!$E$5="","",入力シート!$E$5))</f>
        <v/>
      </c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30"/>
    </row>
    <row r="602" spans="1:41" ht="14.1" customHeight="1" thickBot="1" x14ac:dyDescent="0.25">
      <c r="B602" s="90"/>
      <c r="C602" s="91"/>
      <c r="D602" s="108"/>
      <c r="E602" s="109"/>
      <c r="F602" s="131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3"/>
    </row>
    <row r="603" spans="1:41" ht="6" customHeight="1" thickTop="1" thickBot="1" x14ac:dyDescent="0.25"/>
    <row r="604" spans="1:41" ht="14.1" customHeight="1" thickTop="1" x14ac:dyDescent="0.2">
      <c r="A604" s="1">
        <f>+A538+4</f>
        <v>37</v>
      </c>
      <c r="B604" s="83" t="s">
        <v>19</v>
      </c>
      <c r="C604" s="52"/>
      <c r="D604" s="147" t="s">
        <v>5</v>
      </c>
      <c r="E604" s="148"/>
      <c r="F604" s="63" t="s">
        <v>8</v>
      </c>
      <c r="G604" s="64"/>
      <c r="H604" s="64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193" t="s">
        <v>13</v>
      </c>
      <c r="W604" s="194"/>
      <c r="X604" s="176"/>
      <c r="Y604" s="179" t="str">
        <f>IF(Y609="","",VLOOKUP(Y609,入力シート!$A$110:$H$10000,2,0))</f>
        <v/>
      </c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80"/>
    </row>
    <row r="605" spans="1:41" ht="12.6" customHeight="1" x14ac:dyDescent="0.2">
      <c r="B605" s="53"/>
      <c r="C605" s="54"/>
      <c r="D605" s="149"/>
      <c r="E605" s="150"/>
      <c r="F605" s="161" t="str">
        <f>IF(VLOOKUP(A604,入力シート!$A$8:$M$1000,2,0)="","",IF(VLOOKUP(A604,入力シート!$A$8:$M$1000,3,0)="","",VLOOKUP(A604,入力シート!$A$8:$M$1000,2,0)))</f>
        <v/>
      </c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2"/>
      <c r="U605" s="2"/>
      <c r="V605" s="195"/>
      <c r="W605" s="196"/>
      <c r="X605" s="177"/>
      <c r="Y605" s="172"/>
      <c r="Z605" s="172"/>
      <c r="AA605" s="172"/>
      <c r="AB605" s="172"/>
      <c r="AC605" s="172"/>
      <c r="AD605" s="172"/>
      <c r="AE605" s="172"/>
      <c r="AF605" s="172"/>
      <c r="AG605" s="172"/>
      <c r="AH605" s="172"/>
      <c r="AI605" s="172"/>
      <c r="AJ605" s="172"/>
      <c r="AK605" s="172"/>
      <c r="AL605" s="172"/>
      <c r="AM605" s="181"/>
    </row>
    <row r="606" spans="1:41" ht="12.6" customHeight="1" x14ac:dyDescent="0.2">
      <c r="B606" s="53"/>
      <c r="C606" s="54"/>
      <c r="D606" s="149"/>
      <c r="E606" s="150"/>
      <c r="F606" s="163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2"/>
      <c r="U606" s="2"/>
      <c r="V606" s="195"/>
      <c r="W606" s="196"/>
      <c r="X606" s="177"/>
      <c r="Y606" s="172"/>
      <c r="Z606" s="172"/>
      <c r="AA606" s="172"/>
      <c r="AB606" s="172"/>
      <c r="AC606" s="172"/>
      <c r="AD606" s="172"/>
      <c r="AE606" s="172"/>
      <c r="AF606" s="172"/>
      <c r="AG606" s="172"/>
      <c r="AH606" s="172"/>
      <c r="AI606" s="172"/>
      <c r="AJ606" s="172"/>
      <c r="AK606" s="172"/>
      <c r="AL606" s="172"/>
      <c r="AM606" s="181"/>
    </row>
    <row r="607" spans="1:41" ht="12.9" customHeight="1" x14ac:dyDescent="0.2">
      <c r="B607" s="53"/>
      <c r="C607" s="54"/>
      <c r="D607" s="149"/>
      <c r="E607" s="150"/>
      <c r="F607" s="66" t="str">
        <f>IF(VLOOKUP(A604,入力シート!$A$8:$M$1000,2,0)="","",IF(VLOOKUP(A604,入力シート!$A$8:$M$1000,3,0)="",VLOOKUP(A604,入力シート!$A$8:$M$1000,2,0),VLOOKUP(A604,入力シート!$A$8:$M$1000,3,0)))</f>
        <v/>
      </c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70" t="s">
        <v>9</v>
      </c>
      <c r="U607" s="70"/>
      <c r="V607" s="195"/>
      <c r="W607" s="196"/>
      <c r="X607" s="177"/>
      <c r="Y607" s="172"/>
      <c r="Z607" s="172"/>
      <c r="AA607" s="172"/>
      <c r="AB607" s="172"/>
      <c r="AC607" s="172"/>
      <c r="AD607" s="172"/>
      <c r="AE607" s="172"/>
      <c r="AF607" s="172"/>
      <c r="AG607" s="172"/>
      <c r="AH607" s="172"/>
      <c r="AI607" s="172"/>
      <c r="AJ607" s="172"/>
      <c r="AK607" s="172"/>
      <c r="AL607" s="172"/>
      <c r="AM607" s="181"/>
    </row>
    <row r="608" spans="1:41" ht="12.9" customHeight="1" thickBot="1" x14ac:dyDescent="0.25">
      <c r="B608" s="53"/>
      <c r="C608" s="54"/>
      <c r="D608" s="151"/>
      <c r="E608" s="152"/>
      <c r="F608" s="68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71"/>
      <c r="U608" s="71"/>
      <c r="V608" s="197"/>
      <c r="W608" s="198"/>
      <c r="X608" s="178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3"/>
    </row>
    <row r="609" spans="1:39" ht="12.9" customHeight="1" x14ac:dyDescent="0.2">
      <c r="B609" s="53"/>
      <c r="C609" s="54"/>
      <c r="D609" s="153" t="s">
        <v>7</v>
      </c>
      <c r="E609" s="154"/>
      <c r="F609" s="159" t="s">
        <v>12</v>
      </c>
      <c r="G609" s="165" t="str">
        <f>IF(VLOOKUP(A604,入力シート!$A$8:$M$1000,4,0)="","",VLOOKUP(A604,入力シート!$A$8:$M$1000,4,0))</f>
        <v/>
      </c>
      <c r="H609" s="166"/>
      <c r="I609" s="166"/>
      <c r="J609" s="166"/>
      <c r="K609" s="166"/>
      <c r="L609" s="166"/>
      <c r="M609" s="155"/>
      <c r="N609" s="155"/>
      <c r="O609" s="155"/>
      <c r="P609" s="155"/>
      <c r="Q609" s="155"/>
      <c r="R609" s="155"/>
      <c r="S609" s="155"/>
      <c r="T609" s="155"/>
      <c r="U609" s="156"/>
      <c r="V609" s="199" t="s">
        <v>15</v>
      </c>
      <c r="W609" s="200"/>
      <c r="X609" s="173"/>
      <c r="Y609" s="174" t="str">
        <f>IF(VLOOKUP(A604,入力シート!$A$8:$M$1000,7,0)="","",VLOOKUP(A604,入力シート!$A$8:$M$1000,7,0))</f>
        <v/>
      </c>
      <c r="Z609" s="174"/>
      <c r="AA609" s="174"/>
      <c r="AB609" s="174"/>
      <c r="AC609" s="174"/>
      <c r="AD609" s="174"/>
      <c r="AE609" s="174"/>
      <c r="AF609" s="174"/>
      <c r="AG609" s="174"/>
      <c r="AH609" s="174"/>
      <c r="AI609" s="174"/>
      <c r="AJ609" s="174"/>
      <c r="AK609" s="174"/>
      <c r="AL609" s="174"/>
      <c r="AM609" s="175"/>
    </row>
    <row r="610" spans="1:39" ht="12.9" customHeight="1" x14ac:dyDescent="0.2">
      <c r="B610" s="53"/>
      <c r="C610" s="54"/>
      <c r="D610" s="149"/>
      <c r="E610" s="150"/>
      <c r="F610" s="160"/>
      <c r="G610" s="167"/>
      <c r="H610" s="168"/>
      <c r="I610" s="168"/>
      <c r="J610" s="168"/>
      <c r="K610" s="168"/>
      <c r="L610" s="168"/>
      <c r="M610" s="157"/>
      <c r="N610" s="157"/>
      <c r="O610" s="157"/>
      <c r="P610" s="157"/>
      <c r="Q610" s="157"/>
      <c r="R610" s="157"/>
      <c r="S610" s="157"/>
      <c r="T610" s="157"/>
      <c r="U610" s="158"/>
      <c r="V610" s="201"/>
      <c r="W610" s="202"/>
      <c r="X610" s="169"/>
      <c r="Y610" s="170"/>
      <c r="Z610" s="170"/>
      <c r="AA610" s="170"/>
      <c r="AB610" s="170"/>
      <c r="AC610" s="170"/>
      <c r="AD610" s="170"/>
      <c r="AE610" s="170"/>
      <c r="AF610" s="170"/>
      <c r="AG610" s="170"/>
      <c r="AH610" s="170"/>
      <c r="AI610" s="170"/>
      <c r="AJ610" s="170"/>
      <c r="AK610" s="170"/>
      <c r="AL610" s="170"/>
      <c r="AM610" s="171"/>
    </row>
    <row r="611" spans="1:39" ht="12.9" customHeight="1" x14ac:dyDescent="0.2">
      <c r="B611" s="53"/>
      <c r="C611" s="54"/>
      <c r="D611" s="149"/>
      <c r="E611" s="150"/>
      <c r="F611" s="74" t="str">
        <f>IF(VLOOKUP(A604,入力シート!$A$8:$M$1000,5,0)="","",VLOOKUP(A604,入力シート!$A$8:$M$1000,5,0))</f>
        <v/>
      </c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6"/>
      <c r="V611" s="203" t="s">
        <v>16</v>
      </c>
      <c r="W611" s="204"/>
      <c r="X611" s="190" t="str">
        <f>IF(Y609="","",IF(VLOOKUP(Y609,入力シート!$A$110:$H$1000,3,0)="","",VLOOKUP(Y609,入力シート!$A$110:$H$1000,3,0)))</f>
        <v/>
      </c>
      <c r="Y611" s="191"/>
      <c r="Z611" s="191"/>
      <c r="AA611" s="191"/>
      <c r="AB611" s="191"/>
      <c r="AC611" s="191"/>
      <c r="AD611" s="191"/>
      <c r="AE611" s="191"/>
      <c r="AF611" s="191"/>
      <c r="AG611" s="191"/>
      <c r="AH611" s="191"/>
      <c r="AI611" s="191"/>
      <c r="AJ611" s="191"/>
      <c r="AK611" s="191"/>
      <c r="AL611" s="191"/>
      <c r="AM611" s="192"/>
    </row>
    <row r="612" spans="1:39" ht="12.9" customHeight="1" x14ac:dyDescent="0.2">
      <c r="B612" s="53"/>
      <c r="C612" s="54"/>
      <c r="D612" s="149"/>
      <c r="E612" s="150"/>
      <c r="F612" s="77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9"/>
      <c r="V612" s="201"/>
      <c r="W612" s="202"/>
      <c r="X612" s="103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5"/>
    </row>
    <row r="613" spans="1:39" ht="12.9" customHeight="1" x14ac:dyDescent="0.2">
      <c r="B613" s="53"/>
      <c r="C613" s="54"/>
      <c r="D613" s="149"/>
      <c r="E613" s="150"/>
      <c r="F613" s="77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9"/>
      <c r="V613" s="205" t="s">
        <v>14</v>
      </c>
      <c r="W613" s="206"/>
      <c r="X613" s="190" t="str">
        <f>IF(VLOOKUP(A604,入力シート!$A$8:$M$1000,9,0)="","",VLOOKUP(A604,入力シート!$A$8:$M$1000,9,0))</f>
        <v/>
      </c>
      <c r="Y613" s="211"/>
      <c r="Z613" s="209" t="s">
        <v>17</v>
      </c>
      <c r="AA613" s="206"/>
      <c r="AB613" s="218" t="str">
        <f>IF(VLOOKUP(A604,入力シート!$A$8:$M$1000,12,0)="","",VLOOKUP(A604,入力シート!$A$8:$M$1000,12,0))</f>
        <v/>
      </c>
      <c r="AC613" s="219"/>
      <c r="AD613" s="219"/>
      <c r="AE613" s="220"/>
      <c r="AF613" s="209" t="s">
        <v>18</v>
      </c>
      <c r="AG613" s="206"/>
      <c r="AH613" s="214" t="str">
        <f>IF(X613="","",IF(AB613="","",X613*AB613))</f>
        <v/>
      </c>
      <c r="AI613" s="215"/>
      <c r="AJ613" s="215"/>
      <c r="AK613" s="215"/>
      <c r="AL613" s="215"/>
      <c r="AM613" s="224"/>
    </row>
    <row r="614" spans="1:39" ht="12.9" customHeight="1" thickBot="1" x14ac:dyDescent="0.25">
      <c r="B614" s="53"/>
      <c r="C614" s="54"/>
      <c r="D614" s="151"/>
      <c r="E614" s="152"/>
      <c r="F614" s="80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2"/>
      <c r="V614" s="207"/>
      <c r="W614" s="208"/>
      <c r="X614" s="212"/>
      <c r="Y614" s="213"/>
      <c r="Z614" s="210"/>
      <c r="AA614" s="208"/>
      <c r="AB614" s="221"/>
      <c r="AC614" s="222"/>
      <c r="AD614" s="222"/>
      <c r="AE614" s="223"/>
      <c r="AF614" s="210"/>
      <c r="AG614" s="208"/>
      <c r="AH614" s="216"/>
      <c r="AI614" s="217"/>
      <c r="AJ614" s="217"/>
      <c r="AK614" s="217"/>
      <c r="AL614" s="217"/>
      <c r="AM614" s="225"/>
    </row>
    <row r="615" spans="1:39" ht="12.9" customHeight="1" thickTop="1" x14ac:dyDescent="0.2">
      <c r="B615" s="53"/>
      <c r="C615" s="54"/>
      <c r="D615" s="35" t="s">
        <v>10</v>
      </c>
      <c r="E615" s="36"/>
      <c r="F615" s="39" t="str">
        <f>IF(VLOOKUP(A604,入力シート!$A$8:$M$1000,6,0)="","",VLOOKUP(A604,入力シート!$A$8:$M$1000,6,0))</f>
        <v/>
      </c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1"/>
      <c r="V615" s="45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</row>
    <row r="616" spans="1:39" ht="12.9" customHeight="1" thickBot="1" x14ac:dyDescent="0.25">
      <c r="B616" s="55"/>
      <c r="C616" s="56"/>
      <c r="D616" s="37"/>
      <c r="E616" s="38"/>
      <c r="F616" s="42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4"/>
      <c r="V616" s="47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</row>
    <row r="617" spans="1:39" ht="14.1" customHeight="1" thickTop="1" x14ac:dyDescent="0.2">
      <c r="A617" s="1">
        <f>+A604+1</f>
        <v>38</v>
      </c>
      <c r="B617" s="51" t="s">
        <v>1081</v>
      </c>
      <c r="C617" s="52"/>
      <c r="D617" s="147" t="s">
        <v>5</v>
      </c>
      <c r="E617" s="148"/>
      <c r="F617" s="63" t="s">
        <v>8</v>
      </c>
      <c r="G617" s="64"/>
      <c r="H617" s="64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193" t="s">
        <v>13</v>
      </c>
      <c r="W617" s="194"/>
      <c r="X617" s="176"/>
      <c r="Y617" s="179" t="str">
        <f>IF(Y622="","",VLOOKUP(Y622,入力シート!$A$110:$H$10000,2,0))</f>
        <v/>
      </c>
      <c r="Z617" s="179"/>
      <c r="AA617" s="179"/>
      <c r="AB617" s="179"/>
      <c r="AC617" s="179"/>
      <c r="AD617" s="179"/>
      <c r="AE617" s="179"/>
      <c r="AF617" s="179"/>
      <c r="AG617" s="179"/>
      <c r="AH617" s="179"/>
      <c r="AI617" s="179"/>
      <c r="AJ617" s="179"/>
      <c r="AK617" s="179"/>
      <c r="AL617" s="179"/>
      <c r="AM617" s="180"/>
    </row>
    <row r="618" spans="1:39" ht="12.6" customHeight="1" x14ac:dyDescent="0.2">
      <c r="B618" s="53"/>
      <c r="C618" s="54"/>
      <c r="D618" s="149"/>
      <c r="E618" s="150"/>
      <c r="F618" s="161" t="str">
        <f>IF(VLOOKUP(A617,入力シート!$A$8:$M$1000,2,0)="","",IF(VLOOKUP(A617,入力シート!$A$8:$M$1000,3,0)="","",VLOOKUP(A617,入力シート!$A$8:$M$1000,2,0)))</f>
        <v/>
      </c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2"/>
      <c r="U618" s="2"/>
      <c r="V618" s="195"/>
      <c r="W618" s="196"/>
      <c r="X618" s="177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81"/>
    </row>
    <row r="619" spans="1:39" ht="12.6" customHeight="1" x14ac:dyDescent="0.2">
      <c r="B619" s="53"/>
      <c r="C619" s="54"/>
      <c r="D619" s="149"/>
      <c r="E619" s="150"/>
      <c r="F619" s="163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2"/>
      <c r="U619" s="2"/>
      <c r="V619" s="195"/>
      <c r="W619" s="196"/>
      <c r="X619" s="177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81"/>
    </row>
    <row r="620" spans="1:39" ht="12.9" customHeight="1" x14ac:dyDescent="0.2">
      <c r="B620" s="53"/>
      <c r="C620" s="54"/>
      <c r="D620" s="149"/>
      <c r="E620" s="150"/>
      <c r="F620" s="66" t="str">
        <f>IF(VLOOKUP(A617,入力シート!$A$8:$M$1000,2,0)="","",IF(VLOOKUP(A617,入力シート!$A$8:$M$1000,3,0)="",VLOOKUP(A617,入力シート!$A$8:$M$1000,2,0),VLOOKUP(A617,入力シート!$A$8:$M$1000,3,0)))</f>
        <v/>
      </c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70" t="s">
        <v>9</v>
      </c>
      <c r="U620" s="70"/>
      <c r="V620" s="195"/>
      <c r="W620" s="196"/>
      <c r="X620" s="177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81"/>
    </row>
    <row r="621" spans="1:39" ht="12.9" customHeight="1" thickBot="1" x14ac:dyDescent="0.25">
      <c r="B621" s="53"/>
      <c r="C621" s="54"/>
      <c r="D621" s="151"/>
      <c r="E621" s="152"/>
      <c r="F621" s="68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71"/>
      <c r="U621" s="71"/>
      <c r="V621" s="197"/>
      <c r="W621" s="198"/>
      <c r="X621" s="178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3"/>
    </row>
    <row r="622" spans="1:39" ht="12.9" customHeight="1" x14ac:dyDescent="0.2">
      <c r="B622" s="53"/>
      <c r="C622" s="54"/>
      <c r="D622" s="153" t="s">
        <v>7</v>
      </c>
      <c r="E622" s="154"/>
      <c r="F622" s="159" t="s">
        <v>12</v>
      </c>
      <c r="G622" s="165" t="str">
        <f>IF(VLOOKUP(A617,入力シート!$A$8:$M$1000,4,0)="","",VLOOKUP(A617,入力シート!$A$8:$M$1000,4,0))</f>
        <v/>
      </c>
      <c r="H622" s="166"/>
      <c r="I622" s="166"/>
      <c r="J622" s="166"/>
      <c r="K622" s="166"/>
      <c r="L622" s="166"/>
      <c r="M622" s="155"/>
      <c r="N622" s="155"/>
      <c r="O622" s="155"/>
      <c r="P622" s="155"/>
      <c r="Q622" s="155"/>
      <c r="R622" s="155"/>
      <c r="S622" s="155"/>
      <c r="T622" s="155"/>
      <c r="U622" s="156"/>
      <c r="V622" s="199" t="s">
        <v>15</v>
      </c>
      <c r="W622" s="200"/>
      <c r="X622" s="173"/>
      <c r="Y622" s="174" t="str">
        <f>IF(VLOOKUP(A617,入力シート!$A$8:$M$1000,7,0)="","",VLOOKUP(A617,入力シート!$A$8:$M$1000,7,0))</f>
        <v/>
      </c>
      <c r="Z622" s="174"/>
      <c r="AA622" s="174"/>
      <c r="AB622" s="174"/>
      <c r="AC622" s="174"/>
      <c r="AD622" s="174"/>
      <c r="AE622" s="174"/>
      <c r="AF622" s="174"/>
      <c r="AG622" s="174"/>
      <c r="AH622" s="174"/>
      <c r="AI622" s="174"/>
      <c r="AJ622" s="174"/>
      <c r="AK622" s="174"/>
      <c r="AL622" s="174"/>
      <c r="AM622" s="175"/>
    </row>
    <row r="623" spans="1:39" ht="12.9" customHeight="1" x14ac:dyDescent="0.2">
      <c r="B623" s="53"/>
      <c r="C623" s="54"/>
      <c r="D623" s="149"/>
      <c r="E623" s="150"/>
      <c r="F623" s="160"/>
      <c r="G623" s="167"/>
      <c r="H623" s="168"/>
      <c r="I623" s="168"/>
      <c r="J623" s="168"/>
      <c r="K623" s="168"/>
      <c r="L623" s="168"/>
      <c r="M623" s="157"/>
      <c r="N623" s="157"/>
      <c r="O623" s="157"/>
      <c r="P623" s="157"/>
      <c r="Q623" s="157"/>
      <c r="R623" s="157"/>
      <c r="S623" s="157"/>
      <c r="T623" s="157"/>
      <c r="U623" s="158"/>
      <c r="V623" s="201"/>
      <c r="W623" s="202"/>
      <c r="X623" s="169"/>
      <c r="Y623" s="170"/>
      <c r="Z623" s="170"/>
      <c r="AA623" s="170"/>
      <c r="AB623" s="170"/>
      <c r="AC623" s="170"/>
      <c r="AD623" s="170"/>
      <c r="AE623" s="170"/>
      <c r="AF623" s="170"/>
      <c r="AG623" s="170"/>
      <c r="AH623" s="170"/>
      <c r="AI623" s="170"/>
      <c r="AJ623" s="170"/>
      <c r="AK623" s="170"/>
      <c r="AL623" s="170"/>
      <c r="AM623" s="171"/>
    </row>
    <row r="624" spans="1:39" ht="12.9" customHeight="1" x14ac:dyDescent="0.2">
      <c r="B624" s="53"/>
      <c r="C624" s="54"/>
      <c r="D624" s="149"/>
      <c r="E624" s="150"/>
      <c r="F624" s="74" t="str">
        <f>IF(VLOOKUP(A617,入力シート!$A$8:$M$1000,5,0)="","",VLOOKUP(A617,入力シート!$A$8:$M$1000,5,0))</f>
        <v/>
      </c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6"/>
      <c r="V624" s="203" t="s">
        <v>16</v>
      </c>
      <c r="W624" s="204"/>
      <c r="X624" s="190" t="str">
        <f>IF(Y622="","",IF(VLOOKUP(Y622,入力シート!$A$110:$H$1000,3,0)="","",VLOOKUP(Y622,入力シート!$A$110:$H$1000,3,0)))</f>
        <v/>
      </c>
      <c r="Y624" s="191"/>
      <c r="Z624" s="191"/>
      <c r="AA624" s="191"/>
      <c r="AB624" s="191"/>
      <c r="AC624" s="191"/>
      <c r="AD624" s="191"/>
      <c r="AE624" s="191"/>
      <c r="AF624" s="191"/>
      <c r="AG624" s="191"/>
      <c r="AH624" s="191"/>
      <c r="AI624" s="191"/>
      <c r="AJ624" s="191"/>
      <c r="AK624" s="191"/>
      <c r="AL624" s="191"/>
      <c r="AM624" s="192"/>
    </row>
    <row r="625" spans="1:39" ht="12.9" customHeight="1" x14ac:dyDescent="0.2">
      <c r="B625" s="53"/>
      <c r="C625" s="54"/>
      <c r="D625" s="149"/>
      <c r="E625" s="150"/>
      <c r="F625" s="77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9"/>
      <c r="V625" s="201"/>
      <c r="W625" s="202"/>
      <c r="X625" s="103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5"/>
    </row>
    <row r="626" spans="1:39" ht="12.9" customHeight="1" x14ac:dyDescent="0.2">
      <c r="B626" s="53"/>
      <c r="C626" s="54"/>
      <c r="D626" s="149"/>
      <c r="E626" s="150"/>
      <c r="F626" s="77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9"/>
      <c r="V626" s="205" t="s">
        <v>14</v>
      </c>
      <c r="W626" s="206"/>
      <c r="X626" s="190" t="str">
        <f>IF(VLOOKUP(A617,入力シート!$A$8:$M$1000,9,0)="","",VLOOKUP(A617,入力シート!$A$8:$M$1000,9,0))</f>
        <v/>
      </c>
      <c r="Y626" s="211"/>
      <c r="Z626" s="209" t="s">
        <v>17</v>
      </c>
      <c r="AA626" s="206"/>
      <c r="AB626" s="218" t="str">
        <f>IF(VLOOKUP(A617,入力シート!$A$8:$M$1000,12,0)="","",VLOOKUP(A617,入力シート!$A$8:$M$1000,12,0))</f>
        <v/>
      </c>
      <c r="AC626" s="219"/>
      <c r="AD626" s="219"/>
      <c r="AE626" s="220"/>
      <c r="AF626" s="209" t="s">
        <v>18</v>
      </c>
      <c r="AG626" s="206"/>
      <c r="AH626" s="214" t="str">
        <f>IF(X626="","",IF(AB626="","",X626*AB626))</f>
        <v/>
      </c>
      <c r="AI626" s="215"/>
      <c r="AJ626" s="215"/>
      <c r="AK626" s="215"/>
      <c r="AL626" s="215"/>
      <c r="AM626" s="224"/>
    </row>
    <row r="627" spans="1:39" ht="12.9" customHeight="1" thickBot="1" x14ac:dyDescent="0.25">
      <c r="B627" s="53"/>
      <c r="C627" s="54"/>
      <c r="D627" s="151"/>
      <c r="E627" s="152"/>
      <c r="F627" s="80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2"/>
      <c r="V627" s="207"/>
      <c r="W627" s="208"/>
      <c r="X627" s="212"/>
      <c r="Y627" s="213"/>
      <c r="Z627" s="210"/>
      <c r="AA627" s="208"/>
      <c r="AB627" s="221"/>
      <c r="AC627" s="222"/>
      <c r="AD627" s="222"/>
      <c r="AE627" s="223"/>
      <c r="AF627" s="210"/>
      <c r="AG627" s="208"/>
      <c r="AH627" s="216"/>
      <c r="AI627" s="217"/>
      <c r="AJ627" s="217"/>
      <c r="AK627" s="217"/>
      <c r="AL627" s="217"/>
      <c r="AM627" s="225"/>
    </row>
    <row r="628" spans="1:39" ht="12.9" customHeight="1" thickTop="1" x14ac:dyDescent="0.2">
      <c r="B628" s="53"/>
      <c r="C628" s="54"/>
      <c r="D628" s="35" t="s">
        <v>10</v>
      </c>
      <c r="E628" s="36"/>
      <c r="F628" s="39" t="str">
        <f>IF(VLOOKUP(A617,入力シート!$A$8:$M$1000,6,0)="","",VLOOKUP(A617,入力シート!$A$8:$M$1000,6,0))</f>
        <v/>
      </c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1"/>
      <c r="V628" s="45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</row>
    <row r="629" spans="1:39" ht="12.9" customHeight="1" thickBot="1" x14ac:dyDescent="0.25">
      <c r="B629" s="55"/>
      <c r="C629" s="56"/>
      <c r="D629" s="37"/>
      <c r="E629" s="38"/>
      <c r="F629" s="42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4"/>
      <c r="V629" s="47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  <c r="AM629" s="48"/>
    </row>
    <row r="630" spans="1:39" ht="14.1" customHeight="1" thickTop="1" x14ac:dyDescent="0.2">
      <c r="A630" s="1">
        <f>+A617+1</f>
        <v>39</v>
      </c>
      <c r="B630" s="51" t="s">
        <v>1082</v>
      </c>
      <c r="C630" s="52"/>
      <c r="D630" s="147" t="s">
        <v>5</v>
      </c>
      <c r="E630" s="148"/>
      <c r="F630" s="63" t="s">
        <v>8</v>
      </c>
      <c r="G630" s="64"/>
      <c r="H630" s="64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193" t="s">
        <v>13</v>
      </c>
      <c r="W630" s="194"/>
      <c r="X630" s="176"/>
      <c r="Y630" s="179" t="str">
        <f>IF(Y635="","",VLOOKUP(Y635,入力シート!$A$110:$H$10000,2,0))</f>
        <v/>
      </c>
      <c r="Z630" s="179"/>
      <c r="AA630" s="179"/>
      <c r="AB630" s="179"/>
      <c r="AC630" s="179"/>
      <c r="AD630" s="179"/>
      <c r="AE630" s="179"/>
      <c r="AF630" s="179"/>
      <c r="AG630" s="179"/>
      <c r="AH630" s="179"/>
      <c r="AI630" s="179"/>
      <c r="AJ630" s="179"/>
      <c r="AK630" s="179"/>
      <c r="AL630" s="179"/>
      <c r="AM630" s="180"/>
    </row>
    <row r="631" spans="1:39" ht="12.6" customHeight="1" x14ac:dyDescent="0.2">
      <c r="B631" s="53"/>
      <c r="C631" s="54"/>
      <c r="D631" s="149"/>
      <c r="E631" s="150"/>
      <c r="F631" s="161" t="str">
        <f>IF(VLOOKUP(A630,入力シート!$A$8:$M$1000,2,0)="","",IF(VLOOKUP(A630,入力シート!$A$8:$M$1000,3,0)="","",VLOOKUP(A630,入力シート!$A$8:$M$1000,2,0)))</f>
        <v/>
      </c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2"/>
      <c r="U631" s="2"/>
      <c r="V631" s="195"/>
      <c r="W631" s="196"/>
      <c r="X631" s="177"/>
      <c r="Y631" s="172"/>
      <c r="Z631" s="172"/>
      <c r="AA631" s="172"/>
      <c r="AB631" s="172"/>
      <c r="AC631" s="172"/>
      <c r="AD631" s="172"/>
      <c r="AE631" s="172"/>
      <c r="AF631" s="172"/>
      <c r="AG631" s="172"/>
      <c r="AH631" s="172"/>
      <c r="AI631" s="172"/>
      <c r="AJ631" s="172"/>
      <c r="AK631" s="172"/>
      <c r="AL631" s="172"/>
      <c r="AM631" s="181"/>
    </row>
    <row r="632" spans="1:39" ht="12.6" customHeight="1" x14ac:dyDescent="0.2">
      <c r="B632" s="53"/>
      <c r="C632" s="54"/>
      <c r="D632" s="149"/>
      <c r="E632" s="150"/>
      <c r="F632" s="163"/>
      <c r="G632" s="164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2"/>
      <c r="U632" s="2"/>
      <c r="V632" s="195"/>
      <c r="W632" s="196"/>
      <c r="X632" s="177"/>
      <c r="Y632" s="172"/>
      <c r="Z632" s="172"/>
      <c r="AA632" s="172"/>
      <c r="AB632" s="172"/>
      <c r="AC632" s="172"/>
      <c r="AD632" s="172"/>
      <c r="AE632" s="172"/>
      <c r="AF632" s="172"/>
      <c r="AG632" s="172"/>
      <c r="AH632" s="172"/>
      <c r="AI632" s="172"/>
      <c r="AJ632" s="172"/>
      <c r="AK632" s="172"/>
      <c r="AL632" s="172"/>
      <c r="AM632" s="181"/>
    </row>
    <row r="633" spans="1:39" ht="12.9" customHeight="1" x14ac:dyDescent="0.2">
      <c r="B633" s="53"/>
      <c r="C633" s="54"/>
      <c r="D633" s="149"/>
      <c r="E633" s="150"/>
      <c r="F633" s="66" t="str">
        <f>IF(VLOOKUP(A630,入力シート!$A$8:$M$1000,2,0)="","",IF(VLOOKUP(A630,入力シート!$A$8:$M$1000,3,0)="",VLOOKUP(A630,入力シート!$A$8:$M$1000,2,0),VLOOKUP(A630,入力シート!$A$8:$M$1000,3,0)))</f>
        <v/>
      </c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70" t="s">
        <v>9</v>
      </c>
      <c r="U633" s="70"/>
      <c r="V633" s="195"/>
      <c r="W633" s="196"/>
      <c r="X633" s="177"/>
      <c r="Y633" s="172"/>
      <c r="Z633" s="172"/>
      <c r="AA633" s="172"/>
      <c r="AB633" s="172"/>
      <c r="AC633" s="172"/>
      <c r="AD633" s="172"/>
      <c r="AE633" s="172"/>
      <c r="AF633" s="172"/>
      <c r="AG633" s="172"/>
      <c r="AH633" s="172"/>
      <c r="AI633" s="172"/>
      <c r="AJ633" s="172"/>
      <c r="AK633" s="172"/>
      <c r="AL633" s="172"/>
      <c r="AM633" s="181"/>
    </row>
    <row r="634" spans="1:39" ht="12.9" customHeight="1" thickBot="1" x14ac:dyDescent="0.25">
      <c r="B634" s="53"/>
      <c r="C634" s="54"/>
      <c r="D634" s="151"/>
      <c r="E634" s="152"/>
      <c r="F634" s="68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71"/>
      <c r="U634" s="71"/>
      <c r="V634" s="197"/>
      <c r="W634" s="198"/>
      <c r="X634" s="178"/>
      <c r="Y634" s="182"/>
      <c r="Z634" s="182"/>
      <c r="AA634" s="182"/>
      <c r="AB634" s="182"/>
      <c r="AC634" s="182"/>
      <c r="AD634" s="182"/>
      <c r="AE634" s="182"/>
      <c r="AF634" s="182"/>
      <c r="AG634" s="182"/>
      <c r="AH634" s="182"/>
      <c r="AI634" s="182"/>
      <c r="AJ634" s="182"/>
      <c r="AK634" s="182"/>
      <c r="AL634" s="182"/>
      <c r="AM634" s="183"/>
    </row>
    <row r="635" spans="1:39" ht="12.9" customHeight="1" x14ac:dyDescent="0.2">
      <c r="B635" s="53"/>
      <c r="C635" s="54"/>
      <c r="D635" s="153" t="s">
        <v>7</v>
      </c>
      <c r="E635" s="154"/>
      <c r="F635" s="159" t="s">
        <v>12</v>
      </c>
      <c r="G635" s="165" t="str">
        <f>IF(VLOOKUP(A630,入力シート!$A$8:$M$1000,4,0)="","",VLOOKUP(A630,入力シート!$A$8:$M$1000,4,0))</f>
        <v/>
      </c>
      <c r="H635" s="166"/>
      <c r="I635" s="166"/>
      <c r="J635" s="166"/>
      <c r="K635" s="166"/>
      <c r="L635" s="166"/>
      <c r="M635" s="155"/>
      <c r="N635" s="155"/>
      <c r="O635" s="155"/>
      <c r="P635" s="155"/>
      <c r="Q635" s="155"/>
      <c r="R635" s="155"/>
      <c r="S635" s="155"/>
      <c r="T635" s="155"/>
      <c r="U635" s="156"/>
      <c r="V635" s="199" t="s">
        <v>15</v>
      </c>
      <c r="W635" s="200"/>
      <c r="X635" s="173"/>
      <c r="Y635" s="174" t="str">
        <f>IF(VLOOKUP(A630,入力シート!$A$8:$M$1000,7,0)="","",VLOOKUP(A630,入力シート!$A$8:$M$1000,7,0))</f>
        <v/>
      </c>
      <c r="Z635" s="174"/>
      <c r="AA635" s="174"/>
      <c r="AB635" s="174"/>
      <c r="AC635" s="174"/>
      <c r="AD635" s="174"/>
      <c r="AE635" s="174"/>
      <c r="AF635" s="174"/>
      <c r="AG635" s="174"/>
      <c r="AH635" s="174"/>
      <c r="AI635" s="174"/>
      <c r="AJ635" s="174"/>
      <c r="AK635" s="174"/>
      <c r="AL635" s="174"/>
      <c r="AM635" s="175"/>
    </row>
    <row r="636" spans="1:39" ht="12.9" customHeight="1" x14ac:dyDescent="0.2">
      <c r="B636" s="53"/>
      <c r="C636" s="54"/>
      <c r="D636" s="149"/>
      <c r="E636" s="150"/>
      <c r="F636" s="160"/>
      <c r="G636" s="167"/>
      <c r="H636" s="168"/>
      <c r="I636" s="168"/>
      <c r="J636" s="168"/>
      <c r="K636" s="168"/>
      <c r="L636" s="168"/>
      <c r="M636" s="157"/>
      <c r="N636" s="157"/>
      <c r="O636" s="157"/>
      <c r="P636" s="157"/>
      <c r="Q636" s="157"/>
      <c r="R636" s="157"/>
      <c r="S636" s="157"/>
      <c r="T636" s="157"/>
      <c r="U636" s="158"/>
      <c r="V636" s="201"/>
      <c r="W636" s="202"/>
      <c r="X636" s="169"/>
      <c r="Y636" s="170"/>
      <c r="Z636" s="170"/>
      <c r="AA636" s="170"/>
      <c r="AB636" s="170"/>
      <c r="AC636" s="170"/>
      <c r="AD636" s="170"/>
      <c r="AE636" s="170"/>
      <c r="AF636" s="170"/>
      <c r="AG636" s="170"/>
      <c r="AH636" s="170"/>
      <c r="AI636" s="170"/>
      <c r="AJ636" s="170"/>
      <c r="AK636" s="170"/>
      <c r="AL636" s="170"/>
      <c r="AM636" s="171"/>
    </row>
    <row r="637" spans="1:39" ht="12.9" customHeight="1" x14ac:dyDescent="0.2">
      <c r="B637" s="53"/>
      <c r="C637" s="54"/>
      <c r="D637" s="149"/>
      <c r="E637" s="150"/>
      <c r="F637" s="74" t="str">
        <f>IF(VLOOKUP(A630,入力シート!$A$8:$M$1000,5,0)="","",VLOOKUP(A630,入力シート!$A$8:$M$1000,5,0))</f>
        <v/>
      </c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6"/>
      <c r="V637" s="203" t="s">
        <v>16</v>
      </c>
      <c r="W637" s="204"/>
      <c r="X637" s="190" t="str">
        <f>IF(Y635="","",IF(VLOOKUP(Y635,入力シート!$A$110:$H$1000,3,0)="","",VLOOKUP(Y635,入力シート!$A$110:$H$1000,3,0)))</f>
        <v/>
      </c>
      <c r="Y637" s="191"/>
      <c r="Z637" s="191"/>
      <c r="AA637" s="191"/>
      <c r="AB637" s="191"/>
      <c r="AC637" s="191"/>
      <c r="AD637" s="191"/>
      <c r="AE637" s="191"/>
      <c r="AF637" s="191"/>
      <c r="AG637" s="191"/>
      <c r="AH637" s="191"/>
      <c r="AI637" s="191"/>
      <c r="AJ637" s="191"/>
      <c r="AK637" s="191"/>
      <c r="AL637" s="191"/>
      <c r="AM637" s="192"/>
    </row>
    <row r="638" spans="1:39" ht="12.9" customHeight="1" x14ac:dyDescent="0.2">
      <c r="B638" s="53"/>
      <c r="C638" s="54"/>
      <c r="D638" s="149"/>
      <c r="E638" s="150"/>
      <c r="F638" s="77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9"/>
      <c r="V638" s="201"/>
      <c r="W638" s="202"/>
      <c r="X638" s="103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5"/>
    </row>
    <row r="639" spans="1:39" ht="12.9" customHeight="1" x14ac:dyDescent="0.2">
      <c r="B639" s="53"/>
      <c r="C639" s="54"/>
      <c r="D639" s="149"/>
      <c r="E639" s="150"/>
      <c r="F639" s="77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9"/>
      <c r="V639" s="205" t="s">
        <v>14</v>
      </c>
      <c r="W639" s="206"/>
      <c r="X639" s="190" t="str">
        <f>IF(VLOOKUP(A630,入力シート!$A$8:$M$1000,9,0)="","",VLOOKUP(A630,入力シート!$A$8:$M$1000,9,0))</f>
        <v/>
      </c>
      <c r="Y639" s="211"/>
      <c r="Z639" s="209" t="s">
        <v>17</v>
      </c>
      <c r="AA639" s="206"/>
      <c r="AB639" s="218" t="str">
        <f>IF(VLOOKUP(A630,入力シート!$A$8:$M$1000,12,0)="","",VLOOKUP(A630,入力シート!$A$8:$M$1000,12,0))</f>
        <v/>
      </c>
      <c r="AC639" s="219"/>
      <c r="AD639" s="219"/>
      <c r="AE639" s="220"/>
      <c r="AF639" s="209" t="s">
        <v>18</v>
      </c>
      <c r="AG639" s="206"/>
      <c r="AH639" s="214" t="str">
        <f>IF(X639="","",IF(AB639="","",X639*AB639))</f>
        <v/>
      </c>
      <c r="AI639" s="215"/>
      <c r="AJ639" s="215"/>
      <c r="AK639" s="215"/>
      <c r="AL639" s="215"/>
      <c r="AM639" s="224"/>
    </row>
    <row r="640" spans="1:39" ht="12.9" customHeight="1" thickBot="1" x14ac:dyDescent="0.25">
      <c r="B640" s="53"/>
      <c r="C640" s="54"/>
      <c r="D640" s="151"/>
      <c r="E640" s="152"/>
      <c r="F640" s="80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2"/>
      <c r="V640" s="207"/>
      <c r="W640" s="208"/>
      <c r="X640" s="212"/>
      <c r="Y640" s="213"/>
      <c r="Z640" s="210"/>
      <c r="AA640" s="208"/>
      <c r="AB640" s="221"/>
      <c r="AC640" s="222"/>
      <c r="AD640" s="222"/>
      <c r="AE640" s="223"/>
      <c r="AF640" s="210"/>
      <c r="AG640" s="208"/>
      <c r="AH640" s="216"/>
      <c r="AI640" s="217"/>
      <c r="AJ640" s="217"/>
      <c r="AK640" s="217"/>
      <c r="AL640" s="217"/>
      <c r="AM640" s="225"/>
    </row>
    <row r="641" spans="1:39" ht="12.9" customHeight="1" thickTop="1" x14ac:dyDescent="0.2">
      <c r="B641" s="53"/>
      <c r="C641" s="54"/>
      <c r="D641" s="35" t="s">
        <v>10</v>
      </c>
      <c r="E641" s="36"/>
      <c r="F641" s="39" t="str">
        <f>IF(VLOOKUP(A630,入力シート!$A$8:$M$1000,6,0)="","",VLOOKUP(A630,入力シート!$A$8:$M$1000,6,0))</f>
        <v/>
      </c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1"/>
      <c r="V641" s="45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</row>
    <row r="642" spans="1:39" ht="12.9" customHeight="1" thickBot="1" x14ac:dyDescent="0.25">
      <c r="B642" s="55"/>
      <c r="C642" s="56"/>
      <c r="D642" s="37"/>
      <c r="E642" s="38"/>
      <c r="F642" s="42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4"/>
      <c r="V642" s="47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  <c r="AM642" s="48"/>
    </row>
    <row r="643" spans="1:39" ht="14.1" customHeight="1" thickTop="1" x14ac:dyDescent="0.2">
      <c r="A643" s="1">
        <f>+A630+1</f>
        <v>40</v>
      </c>
      <c r="B643" s="51" t="s">
        <v>1083</v>
      </c>
      <c r="C643" s="52"/>
      <c r="D643" s="147" t="s">
        <v>5</v>
      </c>
      <c r="E643" s="148"/>
      <c r="F643" s="63" t="s">
        <v>8</v>
      </c>
      <c r="G643" s="64"/>
      <c r="H643" s="64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193" t="s">
        <v>13</v>
      </c>
      <c r="W643" s="194"/>
      <c r="X643" s="176"/>
      <c r="Y643" s="179" t="str">
        <f>IF(Y648="","",VLOOKUP(Y648,入力シート!$A$110:$H$10000,2,0))</f>
        <v/>
      </c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80"/>
    </row>
    <row r="644" spans="1:39" ht="12.6" customHeight="1" x14ac:dyDescent="0.2">
      <c r="B644" s="53"/>
      <c r="C644" s="54"/>
      <c r="D644" s="149"/>
      <c r="E644" s="150"/>
      <c r="F644" s="161" t="str">
        <f>IF(VLOOKUP(A643,入力シート!$A$8:$M$1000,2,0)="","",IF(VLOOKUP(A643,入力シート!$A$8:$M$1000,3,0)="","",VLOOKUP(A643,入力シート!$A$8:$M$1000,2,0)))</f>
        <v/>
      </c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2"/>
      <c r="U644" s="2"/>
      <c r="V644" s="195"/>
      <c r="W644" s="196"/>
      <c r="X644" s="177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81"/>
    </row>
    <row r="645" spans="1:39" ht="12.6" customHeight="1" x14ac:dyDescent="0.2">
      <c r="B645" s="53"/>
      <c r="C645" s="54"/>
      <c r="D645" s="149"/>
      <c r="E645" s="150"/>
      <c r="F645" s="163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2"/>
      <c r="U645" s="2"/>
      <c r="V645" s="195"/>
      <c r="W645" s="196"/>
      <c r="X645" s="177"/>
      <c r="Y645" s="172"/>
      <c r="Z645" s="172"/>
      <c r="AA645" s="172"/>
      <c r="AB645" s="172"/>
      <c r="AC645" s="172"/>
      <c r="AD645" s="172"/>
      <c r="AE645" s="172"/>
      <c r="AF645" s="172"/>
      <c r="AG645" s="172"/>
      <c r="AH645" s="172"/>
      <c r="AI645" s="172"/>
      <c r="AJ645" s="172"/>
      <c r="AK645" s="172"/>
      <c r="AL645" s="172"/>
      <c r="AM645" s="181"/>
    </row>
    <row r="646" spans="1:39" ht="12.9" customHeight="1" x14ac:dyDescent="0.2">
      <c r="B646" s="53"/>
      <c r="C646" s="54"/>
      <c r="D646" s="149"/>
      <c r="E646" s="150"/>
      <c r="F646" s="66" t="str">
        <f>IF(VLOOKUP(A643,入力シート!$A$8:$M$1000,2,0)="","",IF(VLOOKUP(A643,入力シート!$A$8:$M$1000,3,0)="",VLOOKUP(A643,入力シート!$A$8:$M$1000,2,0),VLOOKUP(A643,入力シート!$A$8:$M$1000,3,0)))</f>
        <v/>
      </c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70" t="s">
        <v>9</v>
      </c>
      <c r="U646" s="70"/>
      <c r="V646" s="195"/>
      <c r="W646" s="196"/>
      <c r="X646" s="177"/>
      <c r="Y646" s="172"/>
      <c r="Z646" s="172"/>
      <c r="AA646" s="172"/>
      <c r="AB646" s="172"/>
      <c r="AC646" s="172"/>
      <c r="AD646" s="172"/>
      <c r="AE646" s="172"/>
      <c r="AF646" s="172"/>
      <c r="AG646" s="172"/>
      <c r="AH646" s="172"/>
      <c r="AI646" s="172"/>
      <c r="AJ646" s="172"/>
      <c r="AK646" s="172"/>
      <c r="AL646" s="172"/>
      <c r="AM646" s="181"/>
    </row>
    <row r="647" spans="1:39" ht="12.9" customHeight="1" thickBot="1" x14ac:dyDescent="0.25">
      <c r="B647" s="53"/>
      <c r="C647" s="54"/>
      <c r="D647" s="151"/>
      <c r="E647" s="152"/>
      <c r="F647" s="68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71"/>
      <c r="U647" s="71"/>
      <c r="V647" s="197"/>
      <c r="W647" s="198"/>
      <c r="X647" s="178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3"/>
    </row>
    <row r="648" spans="1:39" ht="12.9" customHeight="1" x14ac:dyDescent="0.2">
      <c r="B648" s="53"/>
      <c r="C648" s="54"/>
      <c r="D648" s="153" t="s">
        <v>7</v>
      </c>
      <c r="E648" s="154"/>
      <c r="F648" s="159" t="s">
        <v>12</v>
      </c>
      <c r="G648" s="165" t="str">
        <f>IF(VLOOKUP(A643,入力シート!$A$8:$M$1000,4,0)="","",VLOOKUP(A643,入力シート!$A$8:$M$1000,4,0))</f>
        <v/>
      </c>
      <c r="H648" s="166"/>
      <c r="I648" s="166"/>
      <c r="J648" s="166"/>
      <c r="K648" s="166"/>
      <c r="L648" s="166"/>
      <c r="M648" s="155"/>
      <c r="N648" s="155"/>
      <c r="O648" s="155"/>
      <c r="P648" s="155"/>
      <c r="Q648" s="155"/>
      <c r="R648" s="155"/>
      <c r="S648" s="155"/>
      <c r="T648" s="155"/>
      <c r="U648" s="156"/>
      <c r="V648" s="199" t="s">
        <v>15</v>
      </c>
      <c r="W648" s="200"/>
      <c r="X648" s="173"/>
      <c r="Y648" s="174" t="str">
        <f>IF(VLOOKUP(A643,入力シート!$A$8:$M$1000,7,0)="","",VLOOKUP(A643,入力シート!$A$8:$M$1000,7,0))</f>
        <v/>
      </c>
      <c r="Z648" s="174"/>
      <c r="AA648" s="174"/>
      <c r="AB648" s="174"/>
      <c r="AC648" s="174"/>
      <c r="AD648" s="174"/>
      <c r="AE648" s="174"/>
      <c r="AF648" s="174"/>
      <c r="AG648" s="174"/>
      <c r="AH648" s="174"/>
      <c r="AI648" s="174"/>
      <c r="AJ648" s="174"/>
      <c r="AK648" s="174"/>
      <c r="AL648" s="174"/>
      <c r="AM648" s="175"/>
    </row>
    <row r="649" spans="1:39" ht="12.9" customHeight="1" x14ac:dyDescent="0.2">
      <c r="B649" s="53"/>
      <c r="C649" s="54"/>
      <c r="D649" s="149"/>
      <c r="E649" s="150"/>
      <c r="F649" s="160"/>
      <c r="G649" s="167"/>
      <c r="H649" s="168"/>
      <c r="I649" s="168"/>
      <c r="J649" s="168"/>
      <c r="K649" s="168"/>
      <c r="L649" s="168"/>
      <c r="M649" s="157"/>
      <c r="N649" s="157"/>
      <c r="O649" s="157"/>
      <c r="P649" s="157"/>
      <c r="Q649" s="157"/>
      <c r="R649" s="157"/>
      <c r="S649" s="157"/>
      <c r="T649" s="157"/>
      <c r="U649" s="158"/>
      <c r="V649" s="201"/>
      <c r="W649" s="202"/>
      <c r="X649" s="169"/>
      <c r="Y649" s="170"/>
      <c r="Z649" s="170"/>
      <c r="AA649" s="170"/>
      <c r="AB649" s="170"/>
      <c r="AC649" s="170"/>
      <c r="AD649" s="170"/>
      <c r="AE649" s="170"/>
      <c r="AF649" s="170"/>
      <c r="AG649" s="170"/>
      <c r="AH649" s="170"/>
      <c r="AI649" s="170"/>
      <c r="AJ649" s="170"/>
      <c r="AK649" s="170"/>
      <c r="AL649" s="170"/>
      <c r="AM649" s="171"/>
    </row>
    <row r="650" spans="1:39" ht="12.9" customHeight="1" x14ac:dyDescent="0.2">
      <c r="B650" s="53"/>
      <c r="C650" s="54"/>
      <c r="D650" s="149"/>
      <c r="E650" s="150"/>
      <c r="F650" s="74" t="str">
        <f>IF(VLOOKUP(A643,入力シート!$A$8:$M$1000,5,0)="","",VLOOKUP(A643,入力シート!$A$8:$M$1000,5,0))</f>
        <v/>
      </c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6"/>
      <c r="V650" s="203" t="s">
        <v>16</v>
      </c>
      <c r="W650" s="204"/>
      <c r="X650" s="190" t="str">
        <f>IF(Y648="","",IF(VLOOKUP(Y648,入力シート!$A$110:$H$1000,3,0)="","",VLOOKUP(Y648,入力シート!$A$110:$H$1000,3,0)))</f>
        <v/>
      </c>
      <c r="Y650" s="191"/>
      <c r="Z650" s="191"/>
      <c r="AA650" s="191"/>
      <c r="AB650" s="191"/>
      <c r="AC650" s="191"/>
      <c r="AD650" s="191"/>
      <c r="AE650" s="191"/>
      <c r="AF650" s="191"/>
      <c r="AG650" s="191"/>
      <c r="AH650" s="191"/>
      <c r="AI650" s="191"/>
      <c r="AJ650" s="191"/>
      <c r="AK650" s="191"/>
      <c r="AL650" s="191"/>
      <c r="AM650" s="192"/>
    </row>
    <row r="651" spans="1:39" ht="12.9" customHeight="1" x14ac:dyDescent="0.2">
      <c r="B651" s="53"/>
      <c r="C651" s="54"/>
      <c r="D651" s="149"/>
      <c r="E651" s="150"/>
      <c r="F651" s="77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9"/>
      <c r="V651" s="201"/>
      <c r="W651" s="202"/>
      <c r="X651" s="103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5"/>
    </row>
    <row r="652" spans="1:39" ht="12.9" customHeight="1" x14ac:dyDescent="0.2">
      <c r="B652" s="53"/>
      <c r="C652" s="54"/>
      <c r="D652" s="149"/>
      <c r="E652" s="150"/>
      <c r="F652" s="77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9"/>
      <c r="V652" s="205" t="s">
        <v>14</v>
      </c>
      <c r="W652" s="206"/>
      <c r="X652" s="190" t="str">
        <f>IF(VLOOKUP(A643,入力シート!$A$8:$M$1000,9,0)="","",VLOOKUP(A643,入力シート!$A$8:$M$1000,9,0))</f>
        <v/>
      </c>
      <c r="Y652" s="211"/>
      <c r="Z652" s="209" t="s">
        <v>17</v>
      </c>
      <c r="AA652" s="206"/>
      <c r="AB652" s="218" t="str">
        <f>IF(VLOOKUP(A643,入力シート!$A$8:$M$1000,12,0)="","",VLOOKUP(A643,入力シート!$A$8:$M$1000,12,0))</f>
        <v/>
      </c>
      <c r="AC652" s="219"/>
      <c r="AD652" s="219"/>
      <c r="AE652" s="220"/>
      <c r="AF652" s="209" t="s">
        <v>18</v>
      </c>
      <c r="AG652" s="206"/>
      <c r="AH652" s="214" t="str">
        <f>IF(X652="","",IF(AB652="","",X652*AB652))</f>
        <v/>
      </c>
      <c r="AI652" s="215"/>
      <c r="AJ652" s="215"/>
      <c r="AK652" s="215"/>
      <c r="AL652" s="215"/>
      <c r="AM652" s="224"/>
    </row>
    <row r="653" spans="1:39" ht="12.9" customHeight="1" thickBot="1" x14ac:dyDescent="0.25">
      <c r="B653" s="53"/>
      <c r="C653" s="54"/>
      <c r="D653" s="151"/>
      <c r="E653" s="152"/>
      <c r="F653" s="80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2"/>
      <c r="V653" s="207"/>
      <c r="W653" s="208"/>
      <c r="X653" s="212"/>
      <c r="Y653" s="213"/>
      <c r="Z653" s="210"/>
      <c r="AA653" s="208"/>
      <c r="AB653" s="221"/>
      <c r="AC653" s="222"/>
      <c r="AD653" s="222"/>
      <c r="AE653" s="223"/>
      <c r="AF653" s="210"/>
      <c r="AG653" s="208"/>
      <c r="AH653" s="216"/>
      <c r="AI653" s="217"/>
      <c r="AJ653" s="217"/>
      <c r="AK653" s="217"/>
      <c r="AL653" s="217"/>
      <c r="AM653" s="225"/>
    </row>
    <row r="654" spans="1:39" ht="12.9" customHeight="1" thickTop="1" x14ac:dyDescent="0.2">
      <c r="B654" s="53"/>
      <c r="C654" s="54"/>
      <c r="D654" s="35" t="s">
        <v>10</v>
      </c>
      <c r="E654" s="36"/>
      <c r="F654" s="39" t="str">
        <f>IF(VLOOKUP(A643,入力シート!$A$8:$M$1000,6,0)="","",VLOOKUP(A643,入力シート!$A$8:$M$1000,6,0))</f>
        <v/>
      </c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1"/>
      <c r="V654" s="45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</row>
    <row r="655" spans="1:39" ht="12.9" customHeight="1" thickBot="1" x14ac:dyDescent="0.25">
      <c r="B655" s="55"/>
      <c r="C655" s="56"/>
      <c r="D655" s="37"/>
      <c r="E655" s="38"/>
      <c r="F655" s="42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4"/>
      <c r="V655" s="47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</row>
    <row r="656" spans="1:39" ht="14.1" customHeight="1" thickTop="1" x14ac:dyDescent="0.2">
      <c r="B656" s="49" t="s">
        <v>24</v>
      </c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AB656" s="17" t="s">
        <v>20</v>
      </c>
      <c r="AC656" s="18"/>
      <c r="AD656" s="18"/>
      <c r="AE656" s="19"/>
      <c r="AF656" s="11" t="s">
        <v>21</v>
      </c>
      <c r="AG656" s="12"/>
      <c r="AH656" s="12"/>
      <c r="AI656" s="12"/>
      <c r="AJ656" s="12"/>
      <c r="AK656" s="12"/>
      <c r="AL656" s="12"/>
      <c r="AM656" s="13"/>
    </row>
    <row r="657" spans="1:41" ht="14.1" customHeight="1" x14ac:dyDescent="0.2"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AB657" s="20"/>
      <c r="AC657" s="21"/>
      <c r="AD657" s="21"/>
      <c r="AE657" s="22"/>
      <c r="AF657" s="14"/>
      <c r="AG657" s="15"/>
      <c r="AH657" s="15"/>
      <c r="AI657" s="15"/>
      <c r="AJ657" s="15"/>
      <c r="AK657" s="15"/>
      <c r="AL657" s="15"/>
      <c r="AM657" s="16"/>
    </row>
    <row r="658" spans="1:41" ht="14.1" customHeight="1" x14ac:dyDescent="0.2">
      <c r="B658" s="17" t="s">
        <v>25</v>
      </c>
      <c r="C658" s="18"/>
      <c r="D658" s="18"/>
      <c r="E658" s="19"/>
      <c r="F658" s="11"/>
      <c r="G658" s="12"/>
      <c r="H658" s="12"/>
      <c r="I658" s="12"/>
      <c r="J658" s="12"/>
      <c r="K658" s="13"/>
      <c r="L658" s="17" t="s">
        <v>26</v>
      </c>
      <c r="M658" s="18"/>
      <c r="N658" s="18"/>
      <c r="O658" s="19"/>
      <c r="P658" s="11"/>
      <c r="Q658" s="12"/>
      <c r="R658" s="12"/>
      <c r="S658" s="12"/>
      <c r="T658" s="12"/>
      <c r="U658" s="13"/>
      <c r="W658" s="23" t="s">
        <v>23</v>
      </c>
      <c r="X658" s="25" t="str">
        <f>IF(SUM(X613,X626,X639,X652)=0,"",SUM(X613,X626,X639,X652))</f>
        <v/>
      </c>
      <c r="Y658" s="18"/>
      <c r="Z658" s="26"/>
      <c r="AA658" s="23" t="s">
        <v>18</v>
      </c>
      <c r="AB658" s="29" t="str">
        <f>IF(SUM(AH613,AH626,AH639,AH652)=0,"",SUM(AH613,AH626,AH639,AH652))</f>
        <v/>
      </c>
      <c r="AC658" s="30"/>
      <c r="AD658" s="30"/>
      <c r="AE658" s="30"/>
      <c r="AF658" s="30"/>
      <c r="AG658" s="30"/>
      <c r="AH658" s="31"/>
      <c r="AI658" s="23" t="s">
        <v>22</v>
      </c>
      <c r="AJ658" s="11"/>
      <c r="AK658" s="12"/>
      <c r="AL658" s="12"/>
      <c r="AM658" s="13"/>
    </row>
    <row r="659" spans="1:41" ht="14.1" customHeight="1" x14ac:dyDescent="0.2">
      <c r="B659" s="20"/>
      <c r="C659" s="21"/>
      <c r="D659" s="21"/>
      <c r="E659" s="22"/>
      <c r="F659" s="14"/>
      <c r="G659" s="15"/>
      <c r="H659" s="15"/>
      <c r="I659" s="15"/>
      <c r="J659" s="15"/>
      <c r="K659" s="16"/>
      <c r="L659" s="20"/>
      <c r="M659" s="21"/>
      <c r="N659" s="21"/>
      <c r="O659" s="22"/>
      <c r="P659" s="14"/>
      <c r="Q659" s="15"/>
      <c r="R659" s="15"/>
      <c r="S659" s="15"/>
      <c r="T659" s="15"/>
      <c r="U659" s="16"/>
      <c r="W659" s="24"/>
      <c r="X659" s="27"/>
      <c r="Y659" s="21"/>
      <c r="Z659" s="28"/>
      <c r="AA659" s="24"/>
      <c r="AB659" s="32"/>
      <c r="AC659" s="33"/>
      <c r="AD659" s="33"/>
      <c r="AE659" s="33"/>
      <c r="AF659" s="33"/>
      <c r="AG659" s="33"/>
      <c r="AH659" s="34"/>
      <c r="AI659" s="24"/>
      <c r="AJ659" s="14"/>
      <c r="AK659" s="15"/>
      <c r="AL659" s="15"/>
      <c r="AM659" s="16"/>
    </row>
    <row r="661" spans="1:41" ht="23.1" customHeight="1" x14ac:dyDescent="0.2">
      <c r="A661" s="127" t="s">
        <v>1089</v>
      </c>
      <c r="B661" s="9" t="s">
        <v>27</v>
      </c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5"/>
      <c r="X661" s="5"/>
      <c r="Y661" s="6"/>
      <c r="Z661" s="226" t="s">
        <v>3</v>
      </c>
      <c r="AA661" s="227"/>
      <c r="AB661" s="227"/>
      <c r="AC661" s="227"/>
      <c r="AD661" s="227"/>
      <c r="AE661" s="228"/>
      <c r="AF661" s="186" t="s">
        <v>4</v>
      </c>
      <c r="AG661" s="187"/>
      <c r="AH661" s="191" t="str">
        <f>IF(F664="","",A663)</f>
        <v/>
      </c>
      <c r="AI661" s="191"/>
      <c r="AJ661" s="184" t="s">
        <v>2</v>
      </c>
      <c r="AK661" s="191" t="str">
        <f>IF(F664="","",AK595)</f>
        <v/>
      </c>
      <c r="AL661" s="191"/>
      <c r="AM661" s="84" t="s">
        <v>1</v>
      </c>
    </row>
    <row r="662" spans="1:41" ht="14.1" customHeight="1" thickBot="1" x14ac:dyDescent="0.25">
      <c r="B662" s="10" t="s">
        <v>0</v>
      </c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7"/>
      <c r="X662" s="7"/>
      <c r="Y662" s="8"/>
      <c r="Z662" s="229"/>
      <c r="AA662" s="230"/>
      <c r="AB662" s="230"/>
      <c r="AC662" s="230"/>
      <c r="AD662" s="230"/>
      <c r="AE662" s="231"/>
      <c r="AF662" s="188"/>
      <c r="AG662" s="189"/>
      <c r="AH662" s="232"/>
      <c r="AI662" s="232"/>
      <c r="AJ662" s="185"/>
      <c r="AK662" s="232"/>
      <c r="AL662" s="232"/>
      <c r="AM662" s="85"/>
    </row>
    <row r="663" spans="1:41" ht="14.1" customHeight="1" thickTop="1" x14ac:dyDescent="0.2">
      <c r="A663" s="1">
        <f>+A597+1</f>
        <v>11</v>
      </c>
      <c r="B663" s="86" t="s">
        <v>6</v>
      </c>
      <c r="C663" s="87"/>
      <c r="D663" s="57" t="s">
        <v>5</v>
      </c>
      <c r="E663" s="58"/>
      <c r="F663" s="63" t="s">
        <v>8</v>
      </c>
      <c r="G663" s="64"/>
      <c r="H663" s="64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3"/>
      <c r="V663" s="94" t="s">
        <v>11</v>
      </c>
      <c r="W663" s="95"/>
      <c r="X663" s="96"/>
      <c r="Y663" s="134" t="str">
        <f>IF(F664="","",IF(入力シート!$F$5="","",入力シート!$F$5))</f>
        <v/>
      </c>
      <c r="Z663" s="135"/>
      <c r="AA663" s="135"/>
      <c r="AB663" s="135"/>
      <c r="AC663" s="135"/>
      <c r="AD663" s="135"/>
      <c r="AE663" s="135"/>
      <c r="AF663" s="135"/>
      <c r="AG663" s="135"/>
      <c r="AH663" s="135"/>
      <c r="AI663" s="135"/>
      <c r="AJ663" s="135"/>
      <c r="AK663" s="135"/>
      <c r="AL663" s="135"/>
      <c r="AM663" s="136"/>
      <c r="AO663" s="1" t="str">
        <f>IF(F664="","",AO597+1)</f>
        <v/>
      </c>
    </row>
    <row r="664" spans="1:41" ht="14.1" customHeight="1" x14ac:dyDescent="0.2">
      <c r="B664" s="88"/>
      <c r="C664" s="89"/>
      <c r="D664" s="59"/>
      <c r="E664" s="60"/>
      <c r="F664" s="66" t="str">
        <f>IF(F673="","",IF(入力シート!$B$5="","",IF(入力シート!$C$5="",入力シート!$B$5,CONCATENATE(入力シート!$B$5,$A$1,入力シート!$C$5))))</f>
        <v/>
      </c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70" t="s">
        <v>9</v>
      </c>
      <c r="U664" s="106"/>
      <c r="V664" s="97"/>
      <c r="W664" s="98"/>
      <c r="X664" s="99"/>
      <c r="Y664" s="137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9"/>
    </row>
    <row r="665" spans="1:41" ht="14.1" customHeight="1" x14ac:dyDescent="0.2">
      <c r="B665" s="88"/>
      <c r="C665" s="89"/>
      <c r="D665" s="61"/>
      <c r="E665" s="62"/>
      <c r="F665" s="68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71"/>
      <c r="U665" s="107"/>
      <c r="V665" s="100"/>
      <c r="W665" s="101"/>
      <c r="X665" s="102"/>
      <c r="Y665" s="140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2"/>
    </row>
    <row r="666" spans="1:41" ht="14.1" customHeight="1" x14ac:dyDescent="0.2">
      <c r="B666" s="88"/>
      <c r="C666" s="89"/>
      <c r="D666" s="72" t="s">
        <v>7</v>
      </c>
      <c r="E666" s="73"/>
      <c r="F666" s="146" t="s">
        <v>12</v>
      </c>
      <c r="G666" s="143" t="str">
        <f>IF(F664="","",IF(入力シート!$D$5="","",入力シート!$D$5))</f>
        <v/>
      </c>
      <c r="H666" s="144"/>
      <c r="I666" s="144"/>
      <c r="J666" s="144"/>
      <c r="K666" s="144"/>
      <c r="L666" s="145"/>
      <c r="M666" s="110" t="s">
        <v>8</v>
      </c>
      <c r="N666" s="111"/>
      <c r="O666" s="111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  <c r="AA666" s="112"/>
      <c r="AB666" s="112"/>
      <c r="AC666" s="112"/>
      <c r="AD666" s="112"/>
      <c r="AE666" s="112"/>
      <c r="AF666" s="112"/>
      <c r="AG666" s="112"/>
      <c r="AH666" s="112"/>
      <c r="AI666" s="112"/>
      <c r="AJ666" s="112"/>
      <c r="AK666" s="112"/>
      <c r="AL666" s="112"/>
      <c r="AM666" s="113"/>
    </row>
    <row r="667" spans="1:41" ht="14.1" customHeight="1" x14ac:dyDescent="0.2">
      <c r="B667" s="88"/>
      <c r="C667" s="89"/>
      <c r="D667" s="59"/>
      <c r="E667" s="60"/>
      <c r="F667" s="128" t="str">
        <f>IF(F664="","",IF(入力シート!$E$5="","",入力シート!$E$5))</f>
        <v/>
      </c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30"/>
    </row>
    <row r="668" spans="1:41" ht="14.1" customHeight="1" thickBot="1" x14ac:dyDescent="0.25">
      <c r="B668" s="90"/>
      <c r="C668" s="91"/>
      <c r="D668" s="108"/>
      <c r="E668" s="109"/>
      <c r="F668" s="131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  <c r="AF668" s="132"/>
      <c r="AG668" s="132"/>
      <c r="AH668" s="132"/>
      <c r="AI668" s="132"/>
      <c r="AJ668" s="132"/>
      <c r="AK668" s="132"/>
      <c r="AL668" s="132"/>
      <c r="AM668" s="133"/>
    </row>
    <row r="669" spans="1:41" ht="6" customHeight="1" thickTop="1" thickBot="1" x14ac:dyDescent="0.25"/>
    <row r="670" spans="1:41" ht="14.1" customHeight="1" thickTop="1" x14ac:dyDescent="0.2">
      <c r="A670" s="1">
        <f>+A604+4</f>
        <v>41</v>
      </c>
      <c r="B670" s="83" t="s">
        <v>19</v>
      </c>
      <c r="C670" s="52"/>
      <c r="D670" s="147" t="s">
        <v>5</v>
      </c>
      <c r="E670" s="148"/>
      <c r="F670" s="63" t="s">
        <v>8</v>
      </c>
      <c r="G670" s="64"/>
      <c r="H670" s="64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193" t="s">
        <v>13</v>
      </c>
      <c r="W670" s="194"/>
      <c r="X670" s="176"/>
      <c r="Y670" s="179" t="str">
        <f>IF(Y675="","",VLOOKUP(Y675,入力シート!$A$110:$H$10000,2,0))</f>
        <v/>
      </c>
      <c r="Z670" s="179"/>
      <c r="AA670" s="179"/>
      <c r="AB670" s="179"/>
      <c r="AC670" s="179"/>
      <c r="AD670" s="179"/>
      <c r="AE670" s="179"/>
      <c r="AF670" s="179"/>
      <c r="AG670" s="179"/>
      <c r="AH670" s="179"/>
      <c r="AI670" s="179"/>
      <c r="AJ670" s="179"/>
      <c r="AK670" s="179"/>
      <c r="AL670" s="179"/>
      <c r="AM670" s="180"/>
    </row>
    <row r="671" spans="1:41" ht="12.6" customHeight="1" x14ac:dyDescent="0.2">
      <c r="B671" s="53"/>
      <c r="C671" s="54"/>
      <c r="D671" s="149"/>
      <c r="E671" s="150"/>
      <c r="F671" s="161" t="str">
        <f>IF(VLOOKUP(A670,入力シート!$A$8:$M$1000,2,0)="","",IF(VLOOKUP(A670,入力シート!$A$8:$M$1000,3,0)="","",VLOOKUP(A670,入力シート!$A$8:$M$1000,2,0)))</f>
        <v/>
      </c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2"/>
      <c r="U671" s="2"/>
      <c r="V671" s="195"/>
      <c r="W671" s="196"/>
      <c r="X671" s="177"/>
      <c r="Y671" s="172"/>
      <c r="Z671" s="172"/>
      <c r="AA671" s="172"/>
      <c r="AB671" s="172"/>
      <c r="AC671" s="172"/>
      <c r="AD671" s="172"/>
      <c r="AE671" s="172"/>
      <c r="AF671" s="172"/>
      <c r="AG671" s="172"/>
      <c r="AH671" s="172"/>
      <c r="AI671" s="172"/>
      <c r="AJ671" s="172"/>
      <c r="AK671" s="172"/>
      <c r="AL671" s="172"/>
      <c r="AM671" s="181"/>
    </row>
    <row r="672" spans="1:41" ht="12.6" customHeight="1" x14ac:dyDescent="0.2">
      <c r="B672" s="53"/>
      <c r="C672" s="54"/>
      <c r="D672" s="149"/>
      <c r="E672" s="150"/>
      <c r="F672" s="163"/>
      <c r="G672" s="164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2"/>
      <c r="U672" s="2"/>
      <c r="V672" s="195"/>
      <c r="W672" s="196"/>
      <c r="X672" s="177"/>
      <c r="Y672" s="172"/>
      <c r="Z672" s="172"/>
      <c r="AA672" s="172"/>
      <c r="AB672" s="172"/>
      <c r="AC672" s="172"/>
      <c r="AD672" s="172"/>
      <c r="AE672" s="172"/>
      <c r="AF672" s="172"/>
      <c r="AG672" s="172"/>
      <c r="AH672" s="172"/>
      <c r="AI672" s="172"/>
      <c r="AJ672" s="172"/>
      <c r="AK672" s="172"/>
      <c r="AL672" s="172"/>
      <c r="AM672" s="181"/>
    </row>
    <row r="673" spans="1:39" ht="12.9" customHeight="1" x14ac:dyDescent="0.2">
      <c r="B673" s="53"/>
      <c r="C673" s="54"/>
      <c r="D673" s="149"/>
      <c r="E673" s="150"/>
      <c r="F673" s="66" t="str">
        <f>IF(VLOOKUP(A670,入力シート!$A$8:$M$1000,2,0)="","",IF(VLOOKUP(A670,入力シート!$A$8:$M$1000,3,0)="",VLOOKUP(A670,入力シート!$A$8:$M$1000,2,0),VLOOKUP(A670,入力シート!$A$8:$M$1000,3,0)))</f>
        <v/>
      </c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70" t="s">
        <v>9</v>
      </c>
      <c r="U673" s="70"/>
      <c r="V673" s="195"/>
      <c r="W673" s="196"/>
      <c r="X673" s="177"/>
      <c r="Y673" s="172"/>
      <c r="Z673" s="172"/>
      <c r="AA673" s="172"/>
      <c r="AB673" s="172"/>
      <c r="AC673" s="172"/>
      <c r="AD673" s="172"/>
      <c r="AE673" s="172"/>
      <c r="AF673" s="172"/>
      <c r="AG673" s="172"/>
      <c r="AH673" s="172"/>
      <c r="AI673" s="172"/>
      <c r="AJ673" s="172"/>
      <c r="AK673" s="172"/>
      <c r="AL673" s="172"/>
      <c r="AM673" s="181"/>
    </row>
    <row r="674" spans="1:39" ht="12.9" customHeight="1" thickBot="1" x14ac:dyDescent="0.25">
      <c r="B674" s="53"/>
      <c r="C674" s="54"/>
      <c r="D674" s="151"/>
      <c r="E674" s="152"/>
      <c r="F674" s="68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71"/>
      <c r="U674" s="71"/>
      <c r="V674" s="197"/>
      <c r="W674" s="198"/>
      <c r="X674" s="178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3"/>
    </row>
    <row r="675" spans="1:39" ht="12.9" customHeight="1" x14ac:dyDescent="0.2">
      <c r="B675" s="53"/>
      <c r="C675" s="54"/>
      <c r="D675" s="153" t="s">
        <v>7</v>
      </c>
      <c r="E675" s="154"/>
      <c r="F675" s="159" t="s">
        <v>12</v>
      </c>
      <c r="G675" s="165" t="str">
        <f>IF(VLOOKUP(A670,入力シート!$A$8:$M$1000,4,0)="","",VLOOKUP(A670,入力シート!$A$8:$M$1000,4,0))</f>
        <v/>
      </c>
      <c r="H675" s="166"/>
      <c r="I675" s="166"/>
      <c r="J675" s="166"/>
      <c r="K675" s="166"/>
      <c r="L675" s="166"/>
      <c r="M675" s="155"/>
      <c r="N675" s="155"/>
      <c r="O675" s="155"/>
      <c r="P675" s="155"/>
      <c r="Q675" s="155"/>
      <c r="R675" s="155"/>
      <c r="S675" s="155"/>
      <c r="T675" s="155"/>
      <c r="U675" s="156"/>
      <c r="V675" s="199" t="s">
        <v>15</v>
      </c>
      <c r="W675" s="200"/>
      <c r="X675" s="173"/>
      <c r="Y675" s="174" t="str">
        <f>IF(VLOOKUP(A670,入力シート!$A$8:$M$1000,7,0)="","",VLOOKUP(A670,入力シート!$A$8:$M$1000,7,0))</f>
        <v/>
      </c>
      <c r="Z675" s="174"/>
      <c r="AA675" s="174"/>
      <c r="AB675" s="174"/>
      <c r="AC675" s="174"/>
      <c r="AD675" s="174"/>
      <c r="AE675" s="174"/>
      <c r="AF675" s="174"/>
      <c r="AG675" s="174"/>
      <c r="AH675" s="174"/>
      <c r="AI675" s="174"/>
      <c r="AJ675" s="174"/>
      <c r="AK675" s="174"/>
      <c r="AL675" s="174"/>
      <c r="AM675" s="175"/>
    </row>
    <row r="676" spans="1:39" ht="12.9" customHeight="1" x14ac:dyDescent="0.2">
      <c r="B676" s="53"/>
      <c r="C676" s="54"/>
      <c r="D676" s="149"/>
      <c r="E676" s="150"/>
      <c r="F676" s="160"/>
      <c r="G676" s="167"/>
      <c r="H676" s="168"/>
      <c r="I676" s="168"/>
      <c r="J676" s="168"/>
      <c r="K676" s="168"/>
      <c r="L676" s="168"/>
      <c r="M676" s="157"/>
      <c r="N676" s="157"/>
      <c r="O676" s="157"/>
      <c r="P676" s="157"/>
      <c r="Q676" s="157"/>
      <c r="R676" s="157"/>
      <c r="S676" s="157"/>
      <c r="T676" s="157"/>
      <c r="U676" s="158"/>
      <c r="V676" s="201"/>
      <c r="W676" s="202"/>
      <c r="X676" s="169"/>
      <c r="Y676" s="170"/>
      <c r="Z676" s="170"/>
      <c r="AA676" s="170"/>
      <c r="AB676" s="170"/>
      <c r="AC676" s="170"/>
      <c r="AD676" s="170"/>
      <c r="AE676" s="170"/>
      <c r="AF676" s="170"/>
      <c r="AG676" s="170"/>
      <c r="AH676" s="170"/>
      <c r="AI676" s="170"/>
      <c r="AJ676" s="170"/>
      <c r="AK676" s="170"/>
      <c r="AL676" s="170"/>
      <c r="AM676" s="171"/>
    </row>
    <row r="677" spans="1:39" ht="12.9" customHeight="1" x14ac:dyDescent="0.2">
      <c r="B677" s="53"/>
      <c r="C677" s="54"/>
      <c r="D677" s="149"/>
      <c r="E677" s="150"/>
      <c r="F677" s="74" t="str">
        <f>IF(VLOOKUP(A670,入力シート!$A$8:$M$1000,5,0)="","",VLOOKUP(A670,入力シート!$A$8:$M$1000,5,0))</f>
        <v/>
      </c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6"/>
      <c r="V677" s="203" t="s">
        <v>16</v>
      </c>
      <c r="W677" s="204"/>
      <c r="X677" s="190" t="str">
        <f>IF(Y675="","",IF(VLOOKUP(Y675,入力シート!$A$110:$H$1000,3,0)="","",VLOOKUP(Y675,入力シート!$A$110:$H$1000,3,0)))</f>
        <v/>
      </c>
      <c r="Y677" s="191"/>
      <c r="Z677" s="191"/>
      <c r="AA677" s="191"/>
      <c r="AB677" s="191"/>
      <c r="AC677" s="191"/>
      <c r="AD677" s="191"/>
      <c r="AE677" s="191"/>
      <c r="AF677" s="191"/>
      <c r="AG677" s="191"/>
      <c r="AH677" s="191"/>
      <c r="AI677" s="191"/>
      <c r="AJ677" s="191"/>
      <c r="AK677" s="191"/>
      <c r="AL677" s="191"/>
      <c r="AM677" s="192"/>
    </row>
    <row r="678" spans="1:39" ht="12.9" customHeight="1" x14ac:dyDescent="0.2">
      <c r="B678" s="53"/>
      <c r="C678" s="54"/>
      <c r="D678" s="149"/>
      <c r="E678" s="150"/>
      <c r="F678" s="77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9"/>
      <c r="V678" s="201"/>
      <c r="W678" s="202"/>
      <c r="X678" s="103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5"/>
    </row>
    <row r="679" spans="1:39" ht="12.9" customHeight="1" x14ac:dyDescent="0.2">
      <c r="B679" s="53"/>
      <c r="C679" s="54"/>
      <c r="D679" s="149"/>
      <c r="E679" s="150"/>
      <c r="F679" s="77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9"/>
      <c r="V679" s="205" t="s">
        <v>14</v>
      </c>
      <c r="W679" s="206"/>
      <c r="X679" s="190" t="str">
        <f>IF(VLOOKUP(A670,入力シート!$A$8:$M$1000,9,0)="","",VLOOKUP(A670,入力シート!$A$8:$M$1000,9,0))</f>
        <v/>
      </c>
      <c r="Y679" s="211"/>
      <c r="Z679" s="209" t="s">
        <v>17</v>
      </c>
      <c r="AA679" s="206"/>
      <c r="AB679" s="218" t="str">
        <f>IF(VLOOKUP(A670,入力シート!$A$8:$M$1000,12,0)="","",VLOOKUP(A670,入力シート!$A$8:$M$1000,12,0))</f>
        <v/>
      </c>
      <c r="AC679" s="219"/>
      <c r="AD679" s="219"/>
      <c r="AE679" s="220"/>
      <c r="AF679" s="209" t="s">
        <v>18</v>
      </c>
      <c r="AG679" s="206"/>
      <c r="AH679" s="214" t="str">
        <f>IF(X679="","",IF(AB679="","",X679*AB679))</f>
        <v/>
      </c>
      <c r="AI679" s="215"/>
      <c r="AJ679" s="215"/>
      <c r="AK679" s="215"/>
      <c r="AL679" s="215"/>
      <c r="AM679" s="224"/>
    </row>
    <row r="680" spans="1:39" ht="12.9" customHeight="1" thickBot="1" x14ac:dyDescent="0.25">
      <c r="B680" s="53"/>
      <c r="C680" s="54"/>
      <c r="D680" s="151"/>
      <c r="E680" s="152"/>
      <c r="F680" s="80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2"/>
      <c r="V680" s="207"/>
      <c r="W680" s="208"/>
      <c r="X680" s="212"/>
      <c r="Y680" s="213"/>
      <c r="Z680" s="210"/>
      <c r="AA680" s="208"/>
      <c r="AB680" s="221"/>
      <c r="AC680" s="222"/>
      <c r="AD680" s="222"/>
      <c r="AE680" s="223"/>
      <c r="AF680" s="210"/>
      <c r="AG680" s="208"/>
      <c r="AH680" s="216"/>
      <c r="AI680" s="217"/>
      <c r="AJ680" s="217"/>
      <c r="AK680" s="217"/>
      <c r="AL680" s="217"/>
      <c r="AM680" s="225"/>
    </row>
    <row r="681" spans="1:39" ht="12.9" customHeight="1" thickTop="1" x14ac:dyDescent="0.2">
      <c r="B681" s="53"/>
      <c r="C681" s="54"/>
      <c r="D681" s="35" t="s">
        <v>10</v>
      </c>
      <c r="E681" s="36"/>
      <c r="F681" s="39" t="str">
        <f>IF(VLOOKUP(A670,入力シート!$A$8:$M$1000,6,0)="","",VLOOKUP(A670,入力シート!$A$8:$M$1000,6,0))</f>
        <v/>
      </c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1"/>
      <c r="V681" s="45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</row>
    <row r="682" spans="1:39" ht="12.9" customHeight="1" thickBot="1" x14ac:dyDescent="0.25">
      <c r="B682" s="55"/>
      <c r="C682" s="56"/>
      <c r="D682" s="37"/>
      <c r="E682" s="38"/>
      <c r="F682" s="42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4"/>
      <c r="V682" s="47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  <c r="AM682" s="48"/>
    </row>
    <row r="683" spans="1:39" ht="14.1" customHeight="1" thickTop="1" x14ac:dyDescent="0.2">
      <c r="A683" s="1">
        <f>+A670+1</f>
        <v>42</v>
      </c>
      <c r="B683" s="51" t="s">
        <v>1081</v>
      </c>
      <c r="C683" s="52"/>
      <c r="D683" s="147" t="s">
        <v>5</v>
      </c>
      <c r="E683" s="148"/>
      <c r="F683" s="63" t="s">
        <v>8</v>
      </c>
      <c r="G683" s="64"/>
      <c r="H683" s="64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193" t="s">
        <v>13</v>
      </c>
      <c r="W683" s="194"/>
      <c r="X683" s="176"/>
      <c r="Y683" s="179" t="str">
        <f>IF(Y688="","",VLOOKUP(Y688,入力シート!$A$110:$H$10000,2,0))</f>
        <v/>
      </c>
      <c r="Z683" s="179"/>
      <c r="AA683" s="179"/>
      <c r="AB683" s="179"/>
      <c r="AC683" s="179"/>
      <c r="AD683" s="179"/>
      <c r="AE683" s="179"/>
      <c r="AF683" s="179"/>
      <c r="AG683" s="179"/>
      <c r="AH683" s="179"/>
      <c r="AI683" s="179"/>
      <c r="AJ683" s="179"/>
      <c r="AK683" s="179"/>
      <c r="AL683" s="179"/>
      <c r="AM683" s="180"/>
    </row>
    <row r="684" spans="1:39" ht="12.6" customHeight="1" x14ac:dyDescent="0.2">
      <c r="B684" s="53"/>
      <c r="C684" s="54"/>
      <c r="D684" s="149"/>
      <c r="E684" s="150"/>
      <c r="F684" s="161" t="str">
        <f>IF(VLOOKUP(A683,入力シート!$A$8:$M$1000,2,0)="","",IF(VLOOKUP(A683,入力シート!$A$8:$M$1000,3,0)="","",VLOOKUP(A683,入力シート!$A$8:$M$1000,2,0)))</f>
        <v/>
      </c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2"/>
      <c r="U684" s="2"/>
      <c r="V684" s="195"/>
      <c r="W684" s="196"/>
      <c r="X684" s="177"/>
      <c r="Y684" s="172"/>
      <c r="Z684" s="172"/>
      <c r="AA684" s="172"/>
      <c r="AB684" s="172"/>
      <c r="AC684" s="172"/>
      <c r="AD684" s="172"/>
      <c r="AE684" s="172"/>
      <c r="AF684" s="172"/>
      <c r="AG684" s="172"/>
      <c r="AH684" s="172"/>
      <c r="AI684" s="172"/>
      <c r="AJ684" s="172"/>
      <c r="AK684" s="172"/>
      <c r="AL684" s="172"/>
      <c r="AM684" s="181"/>
    </row>
    <row r="685" spans="1:39" ht="12.6" customHeight="1" x14ac:dyDescent="0.2">
      <c r="B685" s="53"/>
      <c r="C685" s="54"/>
      <c r="D685" s="149"/>
      <c r="E685" s="150"/>
      <c r="F685" s="163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2"/>
      <c r="U685" s="2"/>
      <c r="V685" s="195"/>
      <c r="W685" s="196"/>
      <c r="X685" s="177"/>
      <c r="Y685" s="172"/>
      <c r="Z685" s="172"/>
      <c r="AA685" s="172"/>
      <c r="AB685" s="172"/>
      <c r="AC685" s="172"/>
      <c r="AD685" s="172"/>
      <c r="AE685" s="172"/>
      <c r="AF685" s="172"/>
      <c r="AG685" s="172"/>
      <c r="AH685" s="172"/>
      <c r="AI685" s="172"/>
      <c r="AJ685" s="172"/>
      <c r="AK685" s="172"/>
      <c r="AL685" s="172"/>
      <c r="AM685" s="181"/>
    </row>
    <row r="686" spans="1:39" ht="12.9" customHeight="1" x14ac:dyDescent="0.2">
      <c r="B686" s="53"/>
      <c r="C686" s="54"/>
      <c r="D686" s="149"/>
      <c r="E686" s="150"/>
      <c r="F686" s="66" t="str">
        <f>IF(VLOOKUP(A683,入力シート!$A$8:$M$1000,2,0)="","",IF(VLOOKUP(A683,入力シート!$A$8:$M$1000,3,0)="",VLOOKUP(A683,入力シート!$A$8:$M$1000,2,0),VLOOKUP(A683,入力シート!$A$8:$M$1000,3,0)))</f>
        <v/>
      </c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70" t="s">
        <v>9</v>
      </c>
      <c r="U686" s="70"/>
      <c r="V686" s="195"/>
      <c r="W686" s="196"/>
      <c r="X686" s="177"/>
      <c r="Y686" s="172"/>
      <c r="Z686" s="172"/>
      <c r="AA686" s="172"/>
      <c r="AB686" s="172"/>
      <c r="AC686" s="172"/>
      <c r="AD686" s="172"/>
      <c r="AE686" s="172"/>
      <c r="AF686" s="172"/>
      <c r="AG686" s="172"/>
      <c r="AH686" s="172"/>
      <c r="AI686" s="172"/>
      <c r="AJ686" s="172"/>
      <c r="AK686" s="172"/>
      <c r="AL686" s="172"/>
      <c r="AM686" s="181"/>
    </row>
    <row r="687" spans="1:39" ht="12.9" customHeight="1" thickBot="1" x14ac:dyDescent="0.25">
      <c r="B687" s="53"/>
      <c r="C687" s="54"/>
      <c r="D687" s="151"/>
      <c r="E687" s="152"/>
      <c r="F687" s="68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71"/>
      <c r="U687" s="71"/>
      <c r="V687" s="197"/>
      <c r="W687" s="198"/>
      <c r="X687" s="178"/>
      <c r="Y687" s="182"/>
      <c r="Z687" s="182"/>
      <c r="AA687" s="182"/>
      <c r="AB687" s="182"/>
      <c r="AC687" s="182"/>
      <c r="AD687" s="182"/>
      <c r="AE687" s="182"/>
      <c r="AF687" s="182"/>
      <c r="AG687" s="182"/>
      <c r="AH687" s="182"/>
      <c r="AI687" s="182"/>
      <c r="AJ687" s="182"/>
      <c r="AK687" s="182"/>
      <c r="AL687" s="182"/>
      <c r="AM687" s="183"/>
    </row>
    <row r="688" spans="1:39" ht="12.9" customHeight="1" x14ac:dyDescent="0.2">
      <c r="B688" s="53"/>
      <c r="C688" s="54"/>
      <c r="D688" s="153" t="s">
        <v>7</v>
      </c>
      <c r="E688" s="154"/>
      <c r="F688" s="159" t="s">
        <v>12</v>
      </c>
      <c r="G688" s="165" t="str">
        <f>IF(VLOOKUP(A683,入力シート!$A$8:$M$1000,4,0)="","",VLOOKUP(A683,入力シート!$A$8:$M$1000,4,0))</f>
        <v/>
      </c>
      <c r="H688" s="166"/>
      <c r="I688" s="166"/>
      <c r="J688" s="166"/>
      <c r="K688" s="166"/>
      <c r="L688" s="166"/>
      <c r="M688" s="155"/>
      <c r="N688" s="155"/>
      <c r="O688" s="155"/>
      <c r="P688" s="155"/>
      <c r="Q688" s="155"/>
      <c r="R688" s="155"/>
      <c r="S688" s="155"/>
      <c r="T688" s="155"/>
      <c r="U688" s="156"/>
      <c r="V688" s="199" t="s">
        <v>15</v>
      </c>
      <c r="W688" s="200"/>
      <c r="X688" s="173"/>
      <c r="Y688" s="174" t="str">
        <f>IF(VLOOKUP(A683,入力シート!$A$8:$M$1000,7,0)="","",VLOOKUP(A683,入力シート!$A$8:$M$1000,7,0))</f>
        <v/>
      </c>
      <c r="Z688" s="174"/>
      <c r="AA688" s="174"/>
      <c r="AB688" s="174"/>
      <c r="AC688" s="174"/>
      <c r="AD688" s="174"/>
      <c r="AE688" s="174"/>
      <c r="AF688" s="174"/>
      <c r="AG688" s="174"/>
      <c r="AH688" s="174"/>
      <c r="AI688" s="174"/>
      <c r="AJ688" s="174"/>
      <c r="AK688" s="174"/>
      <c r="AL688" s="174"/>
      <c r="AM688" s="175"/>
    </row>
    <row r="689" spans="1:39" ht="12.9" customHeight="1" x14ac:dyDescent="0.2">
      <c r="B689" s="53"/>
      <c r="C689" s="54"/>
      <c r="D689" s="149"/>
      <c r="E689" s="150"/>
      <c r="F689" s="160"/>
      <c r="G689" s="167"/>
      <c r="H689" s="168"/>
      <c r="I689" s="168"/>
      <c r="J689" s="168"/>
      <c r="K689" s="168"/>
      <c r="L689" s="168"/>
      <c r="M689" s="157"/>
      <c r="N689" s="157"/>
      <c r="O689" s="157"/>
      <c r="P689" s="157"/>
      <c r="Q689" s="157"/>
      <c r="R689" s="157"/>
      <c r="S689" s="157"/>
      <c r="T689" s="157"/>
      <c r="U689" s="158"/>
      <c r="V689" s="201"/>
      <c r="W689" s="202"/>
      <c r="X689" s="169"/>
      <c r="Y689" s="170"/>
      <c r="Z689" s="170"/>
      <c r="AA689" s="170"/>
      <c r="AB689" s="170"/>
      <c r="AC689" s="170"/>
      <c r="AD689" s="170"/>
      <c r="AE689" s="170"/>
      <c r="AF689" s="170"/>
      <c r="AG689" s="170"/>
      <c r="AH689" s="170"/>
      <c r="AI689" s="170"/>
      <c r="AJ689" s="170"/>
      <c r="AK689" s="170"/>
      <c r="AL689" s="170"/>
      <c r="AM689" s="171"/>
    </row>
    <row r="690" spans="1:39" ht="12.9" customHeight="1" x14ac:dyDescent="0.2">
      <c r="B690" s="53"/>
      <c r="C690" s="54"/>
      <c r="D690" s="149"/>
      <c r="E690" s="150"/>
      <c r="F690" s="74" t="str">
        <f>IF(VLOOKUP(A683,入力シート!$A$8:$M$1000,5,0)="","",VLOOKUP(A683,入力シート!$A$8:$M$1000,5,0))</f>
        <v/>
      </c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6"/>
      <c r="V690" s="203" t="s">
        <v>16</v>
      </c>
      <c r="W690" s="204"/>
      <c r="X690" s="190" t="str">
        <f>IF(Y688="","",IF(VLOOKUP(Y688,入力シート!$A$110:$H$1000,3,0)="","",VLOOKUP(Y688,入力シート!$A$110:$H$1000,3,0)))</f>
        <v/>
      </c>
      <c r="Y690" s="191"/>
      <c r="Z690" s="191"/>
      <c r="AA690" s="191"/>
      <c r="AB690" s="191"/>
      <c r="AC690" s="191"/>
      <c r="AD690" s="191"/>
      <c r="AE690" s="191"/>
      <c r="AF690" s="191"/>
      <c r="AG690" s="191"/>
      <c r="AH690" s="191"/>
      <c r="AI690" s="191"/>
      <c r="AJ690" s="191"/>
      <c r="AK690" s="191"/>
      <c r="AL690" s="191"/>
      <c r="AM690" s="192"/>
    </row>
    <row r="691" spans="1:39" ht="12.9" customHeight="1" x14ac:dyDescent="0.2">
      <c r="B691" s="53"/>
      <c r="C691" s="54"/>
      <c r="D691" s="149"/>
      <c r="E691" s="150"/>
      <c r="F691" s="77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9"/>
      <c r="V691" s="201"/>
      <c r="W691" s="202"/>
      <c r="X691" s="103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5"/>
    </row>
    <row r="692" spans="1:39" ht="12.9" customHeight="1" x14ac:dyDescent="0.2">
      <c r="B692" s="53"/>
      <c r="C692" s="54"/>
      <c r="D692" s="149"/>
      <c r="E692" s="150"/>
      <c r="F692" s="77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9"/>
      <c r="V692" s="205" t="s">
        <v>14</v>
      </c>
      <c r="W692" s="206"/>
      <c r="X692" s="190" t="str">
        <f>IF(VLOOKUP(A683,入力シート!$A$8:$M$1000,9,0)="","",VLOOKUP(A683,入力シート!$A$8:$M$1000,9,0))</f>
        <v/>
      </c>
      <c r="Y692" s="211"/>
      <c r="Z692" s="209" t="s">
        <v>17</v>
      </c>
      <c r="AA692" s="206"/>
      <c r="AB692" s="218" t="str">
        <f>IF(VLOOKUP(A683,入力シート!$A$8:$M$1000,12,0)="","",VLOOKUP(A683,入力シート!$A$8:$M$1000,12,0))</f>
        <v/>
      </c>
      <c r="AC692" s="219"/>
      <c r="AD692" s="219"/>
      <c r="AE692" s="220"/>
      <c r="AF692" s="209" t="s">
        <v>18</v>
      </c>
      <c r="AG692" s="206"/>
      <c r="AH692" s="214" t="str">
        <f>IF(X692="","",IF(AB692="","",X692*AB692))</f>
        <v/>
      </c>
      <c r="AI692" s="215"/>
      <c r="AJ692" s="215"/>
      <c r="AK692" s="215"/>
      <c r="AL692" s="215"/>
      <c r="AM692" s="224"/>
    </row>
    <row r="693" spans="1:39" ht="12.9" customHeight="1" thickBot="1" x14ac:dyDescent="0.25">
      <c r="B693" s="53"/>
      <c r="C693" s="54"/>
      <c r="D693" s="151"/>
      <c r="E693" s="152"/>
      <c r="F693" s="80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2"/>
      <c r="V693" s="207"/>
      <c r="W693" s="208"/>
      <c r="X693" s="212"/>
      <c r="Y693" s="213"/>
      <c r="Z693" s="210"/>
      <c r="AA693" s="208"/>
      <c r="AB693" s="221"/>
      <c r="AC693" s="222"/>
      <c r="AD693" s="222"/>
      <c r="AE693" s="223"/>
      <c r="AF693" s="210"/>
      <c r="AG693" s="208"/>
      <c r="AH693" s="216"/>
      <c r="AI693" s="217"/>
      <c r="AJ693" s="217"/>
      <c r="AK693" s="217"/>
      <c r="AL693" s="217"/>
      <c r="AM693" s="225"/>
    </row>
    <row r="694" spans="1:39" ht="12.9" customHeight="1" thickTop="1" x14ac:dyDescent="0.2">
      <c r="B694" s="53"/>
      <c r="C694" s="54"/>
      <c r="D694" s="35" t="s">
        <v>10</v>
      </c>
      <c r="E694" s="36"/>
      <c r="F694" s="39" t="str">
        <f>IF(VLOOKUP(A683,入力シート!$A$8:$M$1000,6,0)="","",VLOOKUP(A683,入力シート!$A$8:$M$1000,6,0))</f>
        <v/>
      </c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1"/>
      <c r="V694" s="45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</row>
    <row r="695" spans="1:39" ht="12.9" customHeight="1" thickBot="1" x14ac:dyDescent="0.25">
      <c r="B695" s="55"/>
      <c r="C695" s="56"/>
      <c r="D695" s="37"/>
      <c r="E695" s="38"/>
      <c r="F695" s="42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4"/>
      <c r="V695" s="47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  <c r="AM695" s="48"/>
    </row>
    <row r="696" spans="1:39" ht="14.1" customHeight="1" thickTop="1" x14ac:dyDescent="0.2">
      <c r="A696" s="1">
        <f>+A683+1</f>
        <v>43</v>
      </c>
      <c r="B696" s="51" t="s">
        <v>1082</v>
      </c>
      <c r="C696" s="52"/>
      <c r="D696" s="147" t="s">
        <v>5</v>
      </c>
      <c r="E696" s="148"/>
      <c r="F696" s="63" t="s">
        <v>8</v>
      </c>
      <c r="G696" s="64"/>
      <c r="H696" s="64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193" t="s">
        <v>13</v>
      </c>
      <c r="W696" s="194"/>
      <c r="X696" s="176"/>
      <c r="Y696" s="179" t="str">
        <f>IF(Y701="","",VLOOKUP(Y701,入力シート!$A$110:$H$10000,2,0))</f>
        <v/>
      </c>
      <c r="Z696" s="179"/>
      <c r="AA696" s="179"/>
      <c r="AB696" s="179"/>
      <c r="AC696" s="179"/>
      <c r="AD696" s="179"/>
      <c r="AE696" s="179"/>
      <c r="AF696" s="179"/>
      <c r="AG696" s="179"/>
      <c r="AH696" s="179"/>
      <c r="AI696" s="179"/>
      <c r="AJ696" s="179"/>
      <c r="AK696" s="179"/>
      <c r="AL696" s="179"/>
      <c r="AM696" s="180"/>
    </row>
    <row r="697" spans="1:39" ht="12.6" customHeight="1" x14ac:dyDescent="0.2">
      <c r="B697" s="53"/>
      <c r="C697" s="54"/>
      <c r="D697" s="149"/>
      <c r="E697" s="150"/>
      <c r="F697" s="161" t="str">
        <f>IF(VLOOKUP(A696,入力シート!$A$8:$M$1000,2,0)="","",IF(VLOOKUP(A696,入力シート!$A$8:$M$1000,3,0)="","",VLOOKUP(A696,入力シート!$A$8:$M$1000,2,0)))</f>
        <v/>
      </c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2"/>
      <c r="U697" s="2"/>
      <c r="V697" s="195"/>
      <c r="W697" s="196"/>
      <c r="X697" s="177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81"/>
    </row>
    <row r="698" spans="1:39" ht="12.6" customHeight="1" x14ac:dyDescent="0.2">
      <c r="B698" s="53"/>
      <c r="C698" s="54"/>
      <c r="D698" s="149"/>
      <c r="E698" s="150"/>
      <c r="F698" s="163"/>
      <c r="G698" s="164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2"/>
      <c r="U698" s="2"/>
      <c r="V698" s="195"/>
      <c r="W698" s="196"/>
      <c r="X698" s="177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81"/>
    </row>
    <row r="699" spans="1:39" ht="12.9" customHeight="1" x14ac:dyDescent="0.2">
      <c r="B699" s="53"/>
      <c r="C699" s="54"/>
      <c r="D699" s="149"/>
      <c r="E699" s="150"/>
      <c r="F699" s="66" t="str">
        <f>IF(VLOOKUP(A696,入力シート!$A$8:$M$1000,2,0)="","",IF(VLOOKUP(A696,入力シート!$A$8:$M$1000,3,0)="",VLOOKUP(A696,入力シート!$A$8:$M$1000,2,0),VLOOKUP(A696,入力シート!$A$8:$M$1000,3,0)))</f>
        <v/>
      </c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70" t="s">
        <v>9</v>
      </c>
      <c r="U699" s="70"/>
      <c r="V699" s="195"/>
      <c r="W699" s="196"/>
      <c r="X699" s="177"/>
      <c r="Y699" s="172"/>
      <c r="Z699" s="172"/>
      <c r="AA699" s="172"/>
      <c r="AB699" s="172"/>
      <c r="AC699" s="172"/>
      <c r="AD699" s="172"/>
      <c r="AE699" s="172"/>
      <c r="AF699" s="172"/>
      <c r="AG699" s="172"/>
      <c r="AH699" s="172"/>
      <c r="AI699" s="172"/>
      <c r="AJ699" s="172"/>
      <c r="AK699" s="172"/>
      <c r="AL699" s="172"/>
      <c r="AM699" s="181"/>
    </row>
    <row r="700" spans="1:39" ht="12.9" customHeight="1" thickBot="1" x14ac:dyDescent="0.25">
      <c r="B700" s="53"/>
      <c r="C700" s="54"/>
      <c r="D700" s="151"/>
      <c r="E700" s="152"/>
      <c r="F700" s="68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71"/>
      <c r="U700" s="71"/>
      <c r="V700" s="197"/>
      <c r="W700" s="198"/>
      <c r="X700" s="178"/>
      <c r="Y700" s="182"/>
      <c r="Z700" s="182"/>
      <c r="AA700" s="182"/>
      <c r="AB700" s="182"/>
      <c r="AC700" s="182"/>
      <c r="AD700" s="182"/>
      <c r="AE700" s="182"/>
      <c r="AF700" s="182"/>
      <c r="AG700" s="182"/>
      <c r="AH700" s="182"/>
      <c r="AI700" s="182"/>
      <c r="AJ700" s="182"/>
      <c r="AK700" s="182"/>
      <c r="AL700" s="182"/>
      <c r="AM700" s="183"/>
    </row>
    <row r="701" spans="1:39" ht="12.9" customHeight="1" x14ac:dyDescent="0.2">
      <c r="B701" s="53"/>
      <c r="C701" s="54"/>
      <c r="D701" s="153" t="s">
        <v>7</v>
      </c>
      <c r="E701" s="154"/>
      <c r="F701" s="159" t="s">
        <v>12</v>
      </c>
      <c r="G701" s="165" t="str">
        <f>IF(VLOOKUP(A696,入力シート!$A$8:$M$1000,4,0)="","",VLOOKUP(A696,入力シート!$A$8:$M$1000,4,0))</f>
        <v/>
      </c>
      <c r="H701" s="166"/>
      <c r="I701" s="166"/>
      <c r="J701" s="166"/>
      <c r="K701" s="166"/>
      <c r="L701" s="166"/>
      <c r="M701" s="155"/>
      <c r="N701" s="155"/>
      <c r="O701" s="155"/>
      <c r="P701" s="155"/>
      <c r="Q701" s="155"/>
      <c r="R701" s="155"/>
      <c r="S701" s="155"/>
      <c r="T701" s="155"/>
      <c r="U701" s="156"/>
      <c r="V701" s="199" t="s">
        <v>15</v>
      </c>
      <c r="W701" s="200"/>
      <c r="X701" s="173"/>
      <c r="Y701" s="174" t="str">
        <f>IF(VLOOKUP(A696,入力シート!$A$8:$M$1000,7,0)="","",VLOOKUP(A696,入力シート!$A$8:$M$1000,7,0))</f>
        <v/>
      </c>
      <c r="Z701" s="174"/>
      <c r="AA701" s="174"/>
      <c r="AB701" s="174"/>
      <c r="AC701" s="174"/>
      <c r="AD701" s="174"/>
      <c r="AE701" s="174"/>
      <c r="AF701" s="174"/>
      <c r="AG701" s="174"/>
      <c r="AH701" s="174"/>
      <c r="AI701" s="174"/>
      <c r="AJ701" s="174"/>
      <c r="AK701" s="174"/>
      <c r="AL701" s="174"/>
      <c r="AM701" s="175"/>
    </row>
    <row r="702" spans="1:39" ht="12.9" customHeight="1" x14ac:dyDescent="0.2">
      <c r="B702" s="53"/>
      <c r="C702" s="54"/>
      <c r="D702" s="149"/>
      <c r="E702" s="150"/>
      <c r="F702" s="160"/>
      <c r="G702" s="167"/>
      <c r="H702" s="168"/>
      <c r="I702" s="168"/>
      <c r="J702" s="168"/>
      <c r="K702" s="168"/>
      <c r="L702" s="168"/>
      <c r="M702" s="157"/>
      <c r="N702" s="157"/>
      <c r="O702" s="157"/>
      <c r="P702" s="157"/>
      <c r="Q702" s="157"/>
      <c r="R702" s="157"/>
      <c r="S702" s="157"/>
      <c r="T702" s="157"/>
      <c r="U702" s="158"/>
      <c r="V702" s="201"/>
      <c r="W702" s="202"/>
      <c r="X702" s="169"/>
      <c r="Y702" s="170"/>
      <c r="Z702" s="170"/>
      <c r="AA702" s="170"/>
      <c r="AB702" s="170"/>
      <c r="AC702" s="170"/>
      <c r="AD702" s="170"/>
      <c r="AE702" s="170"/>
      <c r="AF702" s="170"/>
      <c r="AG702" s="170"/>
      <c r="AH702" s="170"/>
      <c r="AI702" s="170"/>
      <c r="AJ702" s="170"/>
      <c r="AK702" s="170"/>
      <c r="AL702" s="170"/>
      <c r="AM702" s="171"/>
    </row>
    <row r="703" spans="1:39" ht="12.9" customHeight="1" x14ac:dyDescent="0.2">
      <c r="B703" s="53"/>
      <c r="C703" s="54"/>
      <c r="D703" s="149"/>
      <c r="E703" s="150"/>
      <c r="F703" s="74" t="str">
        <f>IF(VLOOKUP(A696,入力シート!$A$8:$M$1000,5,0)="","",VLOOKUP(A696,入力シート!$A$8:$M$1000,5,0))</f>
        <v/>
      </c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6"/>
      <c r="V703" s="203" t="s">
        <v>16</v>
      </c>
      <c r="W703" s="204"/>
      <c r="X703" s="190" t="str">
        <f>IF(Y701="","",IF(VLOOKUP(Y701,入力シート!$A$110:$H$1000,3,0)="","",VLOOKUP(Y701,入力シート!$A$110:$H$1000,3,0)))</f>
        <v/>
      </c>
      <c r="Y703" s="191"/>
      <c r="Z703" s="191"/>
      <c r="AA703" s="191"/>
      <c r="AB703" s="191"/>
      <c r="AC703" s="191"/>
      <c r="AD703" s="191"/>
      <c r="AE703" s="191"/>
      <c r="AF703" s="191"/>
      <c r="AG703" s="191"/>
      <c r="AH703" s="191"/>
      <c r="AI703" s="191"/>
      <c r="AJ703" s="191"/>
      <c r="AK703" s="191"/>
      <c r="AL703" s="191"/>
      <c r="AM703" s="192"/>
    </row>
    <row r="704" spans="1:39" ht="12.9" customHeight="1" x14ac:dyDescent="0.2">
      <c r="B704" s="53"/>
      <c r="C704" s="54"/>
      <c r="D704" s="149"/>
      <c r="E704" s="150"/>
      <c r="F704" s="77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9"/>
      <c r="V704" s="201"/>
      <c r="W704" s="202"/>
      <c r="X704" s="103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5"/>
    </row>
    <row r="705" spans="1:39" ht="12.9" customHeight="1" x14ac:dyDescent="0.2">
      <c r="B705" s="53"/>
      <c r="C705" s="54"/>
      <c r="D705" s="149"/>
      <c r="E705" s="150"/>
      <c r="F705" s="77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9"/>
      <c r="V705" s="205" t="s">
        <v>14</v>
      </c>
      <c r="W705" s="206"/>
      <c r="X705" s="190" t="str">
        <f>IF(VLOOKUP(A696,入力シート!$A$8:$M$1000,9,0)="","",VLOOKUP(A696,入力シート!$A$8:$M$1000,9,0))</f>
        <v/>
      </c>
      <c r="Y705" s="211"/>
      <c r="Z705" s="209" t="s">
        <v>17</v>
      </c>
      <c r="AA705" s="206"/>
      <c r="AB705" s="218" t="str">
        <f>IF(VLOOKUP(A696,入力シート!$A$8:$M$1000,12,0)="","",VLOOKUP(A696,入力シート!$A$8:$M$1000,12,0))</f>
        <v/>
      </c>
      <c r="AC705" s="219"/>
      <c r="AD705" s="219"/>
      <c r="AE705" s="220"/>
      <c r="AF705" s="209" t="s">
        <v>18</v>
      </c>
      <c r="AG705" s="206"/>
      <c r="AH705" s="214" t="str">
        <f>IF(X705="","",IF(AB705="","",X705*AB705))</f>
        <v/>
      </c>
      <c r="AI705" s="215"/>
      <c r="AJ705" s="215"/>
      <c r="AK705" s="215"/>
      <c r="AL705" s="215"/>
      <c r="AM705" s="224"/>
    </row>
    <row r="706" spans="1:39" ht="12.9" customHeight="1" thickBot="1" x14ac:dyDescent="0.25">
      <c r="B706" s="53"/>
      <c r="C706" s="54"/>
      <c r="D706" s="151"/>
      <c r="E706" s="152"/>
      <c r="F706" s="80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2"/>
      <c r="V706" s="207"/>
      <c r="W706" s="208"/>
      <c r="X706" s="212"/>
      <c r="Y706" s="213"/>
      <c r="Z706" s="210"/>
      <c r="AA706" s="208"/>
      <c r="AB706" s="221"/>
      <c r="AC706" s="222"/>
      <c r="AD706" s="222"/>
      <c r="AE706" s="223"/>
      <c r="AF706" s="210"/>
      <c r="AG706" s="208"/>
      <c r="AH706" s="216"/>
      <c r="AI706" s="217"/>
      <c r="AJ706" s="217"/>
      <c r="AK706" s="217"/>
      <c r="AL706" s="217"/>
      <c r="AM706" s="225"/>
    </row>
    <row r="707" spans="1:39" ht="12.9" customHeight="1" thickTop="1" x14ac:dyDescent="0.2">
      <c r="B707" s="53"/>
      <c r="C707" s="54"/>
      <c r="D707" s="35" t="s">
        <v>10</v>
      </c>
      <c r="E707" s="36"/>
      <c r="F707" s="39" t="str">
        <f>IF(VLOOKUP(A696,入力シート!$A$8:$M$1000,6,0)="","",VLOOKUP(A696,入力シート!$A$8:$M$1000,6,0))</f>
        <v/>
      </c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1"/>
      <c r="V707" s="45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</row>
    <row r="708" spans="1:39" ht="12.9" customHeight="1" thickBot="1" x14ac:dyDescent="0.25">
      <c r="B708" s="55"/>
      <c r="C708" s="56"/>
      <c r="D708" s="37"/>
      <c r="E708" s="38"/>
      <c r="F708" s="42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4"/>
      <c r="V708" s="47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  <c r="AM708" s="48"/>
    </row>
    <row r="709" spans="1:39" ht="14.1" customHeight="1" thickTop="1" x14ac:dyDescent="0.2">
      <c r="A709" s="1">
        <f>+A696+1</f>
        <v>44</v>
      </c>
      <c r="B709" s="51" t="s">
        <v>1083</v>
      </c>
      <c r="C709" s="52"/>
      <c r="D709" s="147" t="s">
        <v>5</v>
      </c>
      <c r="E709" s="148"/>
      <c r="F709" s="63" t="s">
        <v>8</v>
      </c>
      <c r="G709" s="64"/>
      <c r="H709" s="64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193" t="s">
        <v>13</v>
      </c>
      <c r="W709" s="194"/>
      <c r="X709" s="176"/>
      <c r="Y709" s="179" t="str">
        <f>IF(Y714="","",VLOOKUP(Y714,入力シート!$A$110:$H$10000,2,0))</f>
        <v/>
      </c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80"/>
    </row>
    <row r="710" spans="1:39" ht="12.6" customHeight="1" x14ac:dyDescent="0.2">
      <c r="B710" s="53"/>
      <c r="C710" s="54"/>
      <c r="D710" s="149"/>
      <c r="E710" s="150"/>
      <c r="F710" s="161" t="str">
        <f>IF(VLOOKUP(A709,入力シート!$A$8:$M$1000,2,0)="","",IF(VLOOKUP(A709,入力シート!$A$8:$M$1000,3,0)="","",VLOOKUP(A709,入力シート!$A$8:$M$1000,2,0)))</f>
        <v/>
      </c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2"/>
      <c r="U710" s="2"/>
      <c r="V710" s="195"/>
      <c r="W710" s="196"/>
      <c r="X710" s="177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81"/>
    </row>
    <row r="711" spans="1:39" ht="12.6" customHeight="1" x14ac:dyDescent="0.2">
      <c r="B711" s="53"/>
      <c r="C711" s="54"/>
      <c r="D711" s="149"/>
      <c r="E711" s="150"/>
      <c r="F711" s="163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2"/>
      <c r="U711" s="2"/>
      <c r="V711" s="195"/>
      <c r="W711" s="196"/>
      <c r="X711" s="177"/>
      <c r="Y711" s="172"/>
      <c r="Z711" s="172"/>
      <c r="AA711" s="172"/>
      <c r="AB711" s="172"/>
      <c r="AC711" s="172"/>
      <c r="AD711" s="172"/>
      <c r="AE711" s="172"/>
      <c r="AF711" s="172"/>
      <c r="AG711" s="172"/>
      <c r="AH711" s="172"/>
      <c r="AI711" s="172"/>
      <c r="AJ711" s="172"/>
      <c r="AK711" s="172"/>
      <c r="AL711" s="172"/>
      <c r="AM711" s="181"/>
    </row>
    <row r="712" spans="1:39" ht="12.9" customHeight="1" x14ac:dyDescent="0.2">
      <c r="B712" s="53"/>
      <c r="C712" s="54"/>
      <c r="D712" s="149"/>
      <c r="E712" s="150"/>
      <c r="F712" s="66" t="str">
        <f>IF(VLOOKUP(A709,入力シート!$A$8:$M$1000,2,0)="","",IF(VLOOKUP(A709,入力シート!$A$8:$M$1000,3,0)="",VLOOKUP(A709,入力シート!$A$8:$M$1000,2,0),VLOOKUP(A709,入力シート!$A$8:$M$1000,3,0)))</f>
        <v/>
      </c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70" t="s">
        <v>9</v>
      </c>
      <c r="U712" s="70"/>
      <c r="V712" s="195"/>
      <c r="W712" s="196"/>
      <c r="X712" s="177"/>
      <c r="Y712" s="172"/>
      <c r="Z712" s="172"/>
      <c r="AA712" s="172"/>
      <c r="AB712" s="172"/>
      <c r="AC712" s="172"/>
      <c r="AD712" s="172"/>
      <c r="AE712" s="172"/>
      <c r="AF712" s="172"/>
      <c r="AG712" s="172"/>
      <c r="AH712" s="172"/>
      <c r="AI712" s="172"/>
      <c r="AJ712" s="172"/>
      <c r="AK712" s="172"/>
      <c r="AL712" s="172"/>
      <c r="AM712" s="181"/>
    </row>
    <row r="713" spans="1:39" ht="12.9" customHeight="1" thickBot="1" x14ac:dyDescent="0.25">
      <c r="B713" s="53"/>
      <c r="C713" s="54"/>
      <c r="D713" s="151"/>
      <c r="E713" s="152"/>
      <c r="F713" s="68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71"/>
      <c r="U713" s="71"/>
      <c r="V713" s="197"/>
      <c r="W713" s="198"/>
      <c r="X713" s="178"/>
      <c r="Y713" s="182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3"/>
    </row>
    <row r="714" spans="1:39" ht="12.9" customHeight="1" x14ac:dyDescent="0.2">
      <c r="B714" s="53"/>
      <c r="C714" s="54"/>
      <c r="D714" s="153" t="s">
        <v>7</v>
      </c>
      <c r="E714" s="154"/>
      <c r="F714" s="159" t="s">
        <v>12</v>
      </c>
      <c r="G714" s="165" t="str">
        <f>IF(VLOOKUP(A709,入力シート!$A$8:$M$1000,4,0)="","",VLOOKUP(A709,入力シート!$A$8:$M$1000,4,0))</f>
        <v/>
      </c>
      <c r="H714" s="166"/>
      <c r="I714" s="166"/>
      <c r="J714" s="166"/>
      <c r="K714" s="166"/>
      <c r="L714" s="166"/>
      <c r="M714" s="155"/>
      <c r="N714" s="155"/>
      <c r="O714" s="155"/>
      <c r="P714" s="155"/>
      <c r="Q714" s="155"/>
      <c r="R714" s="155"/>
      <c r="S714" s="155"/>
      <c r="T714" s="155"/>
      <c r="U714" s="156"/>
      <c r="V714" s="199" t="s">
        <v>15</v>
      </c>
      <c r="W714" s="200"/>
      <c r="X714" s="173"/>
      <c r="Y714" s="174" t="str">
        <f>IF(VLOOKUP(A709,入力シート!$A$8:$M$1000,7,0)="","",VLOOKUP(A709,入力シート!$A$8:$M$1000,7,0))</f>
        <v/>
      </c>
      <c r="Z714" s="174"/>
      <c r="AA714" s="174"/>
      <c r="AB714" s="174"/>
      <c r="AC714" s="174"/>
      <c r="AD714" s="174"/>
      <c r="AE714" s="174"/>
      <c r="AF714" s="174"/>
      <c r="AG714" s="174"/>
      <c r="AH714" s="174"/>
      <c r="AI714" s="174"/>
      <c r="AJ714" s="174"/>
      <c r="AK714" s="174"/>
      <c r="AL714" s="174"/>
      <c r="AM714" s="175"/>
    </row>
    <row r="715" spans="1:39" ht="12.9" customHeight="1" x14ac:dyDescent="0.2">
      <c r="B715" s="53"/>
      <c r="C715" s="54"/>
      <c r="D715" s="149"/>
      <c r="E715" s="150"/>
      <c r="F715" s="160"/>
      <c r="G715" s="167"/>
      <c r="H715" s="168"/>
      <c r="I715" s="168"/>
      <c r="J715" s="168"/>
      <c r="K715" s="168"/>
      <c r="L715" s="168"/>
      <c r="M715" s="157"/>
      <c r="N715" s="157"/>
      <c r="O715" s="157"/>
      <c r="P715" s="157"/>
      <c r="Q715" s="157"/>
      <c r="R715" s="157"/>
      <c r="S715" s="157"/>
      <c r="T715" s="157"/>
      <c r="U715" s="158"/>
      <c r="V715" s="201"/>
      <c r="W715" s="202"/>
      <c r="X715" s="169"/>
      <c r="Y715" s="170"/>
      <c r="Z715" s="170"/>
      <c r="AA715" s="170"/>
      <c r="AB715" s="170"/>
      <c r="AC715" s="170"/>
      <c r="AD715" s="170"/>
      <c r="AE715" s="170"/>
      <c r="AF715" s="170"/>
      <c r="AG715" s="170"/>
      <c r="AH715" s="170"/>
      <c r="AI715" s="170"/>
      <c r="AJ715" s="170"/>
      <c r="AK715" s="170"/>
      <c r="AL715" s="170"/>
      <c r="AM715" s="171"/>
    </row>
    <row r="716" spans="1:39" ht="12.9" customHeight="1" x14ac:dyDescent="0.2">
      <c r="B716" s="53"/>
      <c r="C716" s="54"/>
      <c r="D716" s="149"/>
      <c r="E716" s="150"/>
      <c r="F716" s="74" t="str">
        <f>IF(VLOOKUP(A709,入力シート!$A$8:$M$1000,5,0)="","",VLOOKUP(A709,入力シート!$A$8:$M$1000,5,0))</f>
        <v/>
      </c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6"/>
      <c r="V716" s="203" t="s">
        <v>16</v>
      </c>
      <c r="W716" s="204"/>
      <c r="X716" s="190" t="str">
        <f>IF(Y714="","",IF(VLOOKUP(Y714,入力シート!$A$110:$H$1000,3,0)="","",VLOOKUP(Y714,入力シート!$A$110:$H$1000,3,0)))</f>
        <v/>
      </c>
      <c r="Y716" s="191"/>
      <c r="Z716" s="191"/>
      <c r="AA716" s="191"/>
      <c r="AB716" s="191"/>
      <c r="AC716" s="191"/>
      <c r="AD716" s="191"/>
      <c r="AE716" s="191"/>
      <c r="AF716" s="191"/>
      <c r="AG716" s="191"/>
      <c r="AH716" s="191"/>
      <c r="AI716" s="191"/>
      <c r="AJ716" s="191"/>
      <c r="AK716" s="191"/>
      <c r="AL716" s="191"/>
      <c r="AM716" s="192"/>
    </row>
    <row r="717" spans="1:39" ht="12.9" customHeight="1" x14ac:dyDescent="0.2">
      <c r="B717" s="53"/>
      <c r="C717" s="54"/>
      <c r="D717" s="149"/>
      <c r="E717" s="150"/>
      <c r="F717" s="77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9"/>
      <c r="V717" s="201"/>
      <c r="W717" s="202"/>
      <c r="X717" s="103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5"/>
    </row>
    <row r="718" spans="1:39" ht="12.9" customHeight="1" x14ac:dyDescent="0.2">
      <c r="B718" s="53"/>
      <c r="C718" s="54"/>
      <c r="D718" s="149"/>
      <c r="E718" s="150"/>
      <c r="F718" s="77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9"/>
      <c r="V718" s="205" t="s">
        <v>14</v>
      </c>
      <c r="W718" s="206"/>
      <c r="X718" s="190" t="str">
        <f>IF(VLOOKUP(A709,入力シート!$A$8:$M$1000,9,0)="","",VLOOKUP(A709,入力シート!$A$8:$M$1000,9,0))</f>
        <v/>
      </c>
      <c r="Y718" s="211"/>
      <c r="Z718" s="209" t="s">
        <v>17</v>
      </c>
      <c r="AA718" s="206"/>
      <c r="AB718" s="218" t="str">
        <f>IF(VLOOKUP(A709,入力シート!$A$8:$M$1000,12,0)="","",VLOOKUP(A709,入力シート!$A$8:$M$1000,12,0))</f>
        <v/>
      </c>
      <c r="AC718" s="219"/>
      <c r="AD718" s="219"/>
      <c r="AE718" s="220"/>
      <c r="AF718" s="209" t="s">
        <v>18</v>
      </c>
      <c r="AG718" s="206"/>
      <c r="AH718" s="214" t="str">
        <f>IF(X718="","",IF(AB718="","",X718*AB718))</f>
        <v/>
      </c>
      <c r="AI718" s="215"/>
      <c r="AJ718" s="215"/>
      <c r="AK718" s="215"/>
      <c r="AL718" s="215"/>
      <c r="AM718" s="224"/>
    </row>
    <row r="719" spans="1:39" ht="12.9" customHeight="1" thickBot="1" x14ac:dyDescent="0.25">
      <c r="B719" s="53"/>
      <c r="C719" s="54"/>
      <c r="D719" s="151"/>
      <c r="E719" s="152"/>
      <c r="F719" s="80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2"/>
      <c r="V719" s="207"/>
      <c r="W719" s="208"/>
      <c r="X719" s="212"/>
      <c r="Y719" s="213"/>
      <c r="Z719" s="210"/>
      <c r="AA719" s="208"/>
      <c r="AB719" s="221"/>
      <c r="AC719" s="222"/>
      <c r="AD719" s="222"/>
      <c r="AE719" s="223"/>
      <c r="AF719" s="210"/>
      <c r="AG719" s="208"/>
      <c r="AH719" s="216"/>
      <c r="AI719" s="217"/>
      <c r="AJ719" s="217"/>
      <c r="AK719" s="217"/>
      <c r="AL719" s="217"/>
      <c r="AM719" s="225"/>
    </row>
    <row r="720" spans="1:39" ht="12.9" customHeight="1" thickTop="1" x14ac:dyDescent="0.2">
      <c r="B720" s="53"/>
      <c r="C720" s="54"/>
      <c r="D720" s="35" t="s">
        <v>10</v>
      </c>
      <c r="E720" s="36"/>
      <c r="F720" s="39" t="str">
        <f>IF(VLOOKUP(A709,入力シート!$A$8:$M$1000,6,0)="","",VLOOKUP(A709,入力シート!$A$8:$M$1000,6,0))</f>
        <v/>
      </c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1"/>
      <c r="V720" s="45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</row>
    <row r="721" spans="1:41" ht="12.9" customHeight="1" thickBot="1" x14ac:dyDescent="0.25">
      <c r="B721" s="55"/>
      <c r="C721" s="56"/>
      <c r="D721" s="37"/>
      <c r="E721" s="38"/>
      <c r="F721" s="42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4"/>
      <c r="V721" s="47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  <c r="AM721" s="48"/>
    </row>
    <row r="722" spans="1:41" ht="14.1" customHeight="1" thickTop="1" x14ac:dyDescent="0.2">
      <c r="B722" s="49" t="s">
        <v>24</v>
      </c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AB722" s="17" t="s">
        <v>20</v>
      </c>
      <c r="AC722" s="18"/>
      <c r="AD722" s="18"/>
      <c r="AE722" s="19"/>
      <c r="AF722" s="11" t="s">
        <v>21</v>
      </c>
      <c r="AG722" s="12"/>
      <c r="AH722" s="12"/>
      <c r="AI722" s="12"/>
      <c r="AJ722" s="12"/>
      <c r="AK722" s="12"/>
      <c r="AL722" s="12"/>
      <c r="AM722" s="13"/>
    </row>
    <row r="723" spans="1:41" ht="14.1" customHeight="1" x14ac:dyDescent="0.2"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AB723" s="20"/>
      <c r="AC723" s="21"/>
      <c r="AD723" s="21"/>
      <c r="AE723" s="22"/>
      <c r="AF723" s="14"/>
      <c r="AG723" s="15"/>
      <c r="AH723" s="15"/>
      <c r="AI723" s="15"/>
      <c r="AJ723" s="15"/>
      <c r="AK723" s="15"/>
      <c r="AL723" s="15"/>
      <c r="AM723" s="16"/>
    </row>
    <row r="724" spans="1:41" ht="14.1" customHeight="1" x14ac:dyDescent="0.2">
      <c r="B724" s="17" t="s">
        <v>25</v>
      </c>
      <c r="C724" s="18"/>
      <c r="D724" s="18"/>
      <c r="E724" s="19"/>
      <c r="F724" s="11"/>
      <c r="G724" s="12"/>
      <c r="H724" s="12"/>
      <c r="I724" s="12"/>
      <c r="J724" s="12"/>
      <c r="K724" s="13"/>
      <c r="L724" s="17" t="s">
        <v>26</v>
      </c>
      <c r="M724" s="18"/>
      <c r="N724" s="18"/>
      <c r="O724" s="19"/>
      <c r="P724" s="11"/>
      <c r="Q724" s="12"/>
      <c r="R724" s="12"/>
      <c r="S724" s="12"/>
      <c r="T724" s="12"/>
      <c r="U724" s="13"/>
      <c r="W724" s="23" t="s">
        <v>23</v>
      </c>
      <c r="X724" s="25" t="str">
        <f>IF(SUM(X679,X692,X705,X718)=0,"",SUM(X679,X692,X705,X718))</f>
        <v/>
      </c>
      <c r="Y724" s="18"/>
      <c r="Z724" s="26"/>
      <c r="AA724" s="23" t="s">
        <v>18</v>
      </c>
      <c r="AB724" s="29" t="str">
        <f>IF(SUM(AH679,AH692,AH705,AH718)=0,"",SUM(AH679,AH692,AH705,AH718))</f>
        <v/>
      </c>
      <c r="AC724" s="30"/>
      <c r="AD724" s="30"/>
      <c r="AE724" s="30"/>
      <c r="AF724" s="30"/>
      <c r="AG724" s="30"/>
      <c r="AH724" s="31"/>
      <c r="AI724" s="23" t="s">
        <v>22</v>
      </c>
      <c r="AJ724" s="11"/>
      <c r="AK724" s="12"/>
      <c r="AL724" s="12"/>
      <c r="AM724" s="13"/>
    </row>
    <row r="725" spans="1:41" ht="14.1" customHeight="1" x14ac:dyDescent="0.2">
      <c r="B725" s="20"/>
      <c r="C725" s="21"/>
      <c r="D725" s="21"/>
      <c r="E725" s="22"/>
      <c r="F725" s="14"/>
      <c r="G725" s="15"/>
      <c r="H725" s="15"/>
      <c r="I725" s="15"/>
      <c r="J725" s="15"/>
      <c r="K725" s="16"/>
      <c r="L725" s="20"/>
      <c r="M725" s="21"/>
      <c r="N725" s="21"/>
      <c r="O725" s="22"/>
      <c r="P725" s="14"/>
      <c r="Q725" s="15"/>
      <c r="R725" s="15"/>
      <c r="S725" s="15"/>
      <c r="T725" s="15"/>
      <c r="U725" s="16"/>
      <c r="W725" s="24"/>
      <c r="X725" s="27"/>
      <c r="Y725" s="21"/>
      <c r="Z725" s="28"/>
      <c r="AA725" s="24"/>
      <c r="AB725" s="32"/>
      <c r="AC725" s="33"/>
      <c r="AD725" s="33"/>
      <c r="AE725" s="33"/>
      <c r="AF725" s="33"/>
      <c r="AG725" s="33"/>
      <c r="AH725" s="34"/>
      <c r="AI725" s="24"/>
      <c r="AJ725" s="14"/>
      <c r="AK725" s="15"/>
      <c r="AL725" s="15"/>
      <c r="AM725" s="16"/>
    </row>
    <row r="727" spans="1:41" ht="23.1" customHeight="1" x14ac:dyDescent="0.2">
      <c r="A727" s="127" t="s">
        <v>1089</v>
      </c>
      <c r="B727" s="9" t="s">
        <v>27</v>
      </c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5"/>
      <c r="X727" s="5"/>
      <c r="Y727" s="6"/>
      <c r="Z727" s="226" t="s">
        <v>3</v>
      </c>
      <c r="AA727" s="227"/>
      <c r="AB727" s="227"/>
      <c r="AC727" s="227"/>
      <c r="AD727" s="227"/>
      <c r="AE727" s="228"/>
      <c r="AF727" s="186" t="s">
        <v>4</v>
      </c>
      <c r="AG727" s="187"/>
      <c r="AH727" s="191" t="str">
        <f>IF(F730="","",A729)</f>
        <v/>
      </c>
      <c r="AI727" s="191"/>
      <c r="AJ727" s="184" t="s">
        <v>2</v>
      </c>
      <c r="AK727" s="191" t="str">
        <f>IF(F730="","",AK661)</f>
        <v/>
      </c>
      <c r="AL727" s="191"/>
      <c r="AM727" s="84" t="s">
        <v>1</v>
      </c>
    </row>
    <row r="728" spans="1:41" ht="14.1" customHeight="1" thickBot="1" x14ac:dyDescent="0.25">
      <c r="B728" s="10" t="s">
        <v>0</v>
      </c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7"/>
      <c r="X728" s="7"/>
      <c r="Y728" s="8"/>
      <c r="Z728" s="229"/>
      <c r="AA728" s="230"/>
      <c r="AB728" s="230"/>
      <c r="AC728" s="230"/>
      <c r="AD728" s="230"/>
      <c r="AE728" s="231"/>
      <c r="AF728" s="188"/>
      <c r="AG728" s="189"/>
      <c r="AH728" s="232"/>
      <c r="AI728" s="232"/>
      <c r="AJ728" s="185"/>
      <c r="AK728" s="232"/>
      <c r="AL728" s="232"/>
      <c r="AM728" s="85"/>
    </row>
    <row r="729" spans="1:41" ht="14.1" customHeight="1" thickTop="1" x14ac:dyDescent="0.2">
      <c r="A729" s="1">
        <f>+A663+1</f>
        <v>12</v>
      </c>
      <c r="B729" s="86" t="s">
        <v>6</v>
      </c>
      <c r="C729" s="87"/>
      <c r="D729" s="57" t="s">
        <v>5</v>
      </c>
      <c r="E729" s="58"/>
      <c r="F729" s="63" t="s">
        <v>8</v>
      </c>
      <c r="G729" s="64"/>
      <c r="H729" s="64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3"/>
      <c r="V729" s="94" t="s">
        <v>11</v>
      </c>
      <c r="W729" s="95"/>
      <c r="X729" s="96"/>
      <c r="Y729" s="134" t="str">
        <f>IF(F730="","",IF(入力シート!$F$5="","",入力シート!$F$5))</f>
        <v/>
      </c>
      <c r="Z729" s="135"/>
      <c r="AA729" s="135"/>
      <c r="AB729" s="135"/>
      <c r="AC729" s="135"/>
      <c r="AD729" s="135"/>
      <c r="AE729" s="135"/>
      <c r="AF729" s="135"/>
      <c r="AG729" s="135"/>
      <c r="AH729" s="135"/>
      <c r="AI729" s="135"/>
      <c r="AJ729" s="135"/>
      <c r="AK729" s="135"/>
      <c r="AL729" s="135"/>
      <c r="AM729" s="136"/>
      <c r="AO729" s="1" t="str">
        <f>IF(F730="","",AO663+1)</f>
        <v/>
      </c>
    </row>
    <row r="730" spans="1:41" ht="14.1" customHeight="1" x14ac:dyDescent="0.2">
      <c r="B730" s="88"/>
      <c r="C730" s="89"/>
      <c r="D730" s="59"/>
      <c r="E730" s="60"/>
      <c r="F730" s="66" t="str">
        <f>IF(F739="","",IF(入力シート!$B$5="","",IF(入力シート!$C$5="",入力シート!$B$5,CONCATENATE(入力シート!$B$5,$A$1,入力シート!$C$5))))</f>
        <v/>
      </c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70" t="s">
        <v>9</v>
      </c>
      <c r="U730" s="106"/>
      <c r="V730" s="97"/>
      <c r="W730" s="98"/>
      <c r="X730" s="99"/>
      <c r="Y730" s="137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9"/>
    </row>
    <row r="731" spans="1:41" ht="14.1" customHeight="1" x14ac:dyDescent="0.2">
      <c r="B731" s="88"/>
      <c r="C731" s="89"/>
      <c r="D731" s="61"/>
      <c r="E731" s="62"/>
      <c r="F731" s="68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71"/>
      <c r="U731" s="107"/>
      <c r="V731" s="100"/>
      <c r="W731" s="101"/>
      <c r="X731" s="102"/>
      <c r="Y731" s="140"/>
      <c r="Z731" s="141"/>
      <c r="AA731" s="141"/>
      <c r="AB731" s="141"/>
      <c r="AC731" s="141"/>
      <c r="AD731" s="141"/>
      <c r="AE731" s="141"/>
      <c r="AF731" s="141"/>
      <c r="AG731" s="141"/>
      <c r="AH731" s="141"/>
      <c r="AI731" s="141"/>
      <c r="AJ731" s="141"/>
      <c r="AK731" s="141"/>
      <c r="AL731" s="141"/>
      <c r="AM731" s="142"/>
    </row>
    <row r="732" spans="1:41" ht="14.1" customHeight="1" x14ac:dyDescent="0.2">
      <c r="B732" s="88"/>
      <c r="C732" s="89"/>
      <c r="D732" s="72" t="s">
        <v>7</v>
      </c>
      <c r="E732" s="73"/>
      <c r="F732" s="146" t="s">
        <v>12</v>
      </c>
      <c r="G732" s="143" t="str">
        <f>IF(F730="","",IF(入力シート!$D$5="","",入力シート!$D$5))</f>
        <v/>
      </c>
      <c r="H732" s="144"/>
      <c r="I732" s="144"/>
      <c r="J732" s="144"/>
      <c r="K732" s="144"/>
      <c r="L732" s="145"/>
      <c r="M732" s="110" t="s">
        <v>8</v>
      </c>
      <c r="N732" s="111"/>
      <c r="O732" s="111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  <c r="AA732" s="112"/>
      <c r="AB732" s="112"/>
      <c r="AC732" s="112"/>
      <c r="AD732" s="112"/>
      <c r="AE732" s="112"/>
      <c r="AF732" s="112"/>
      <c r="AG732" s="112"/>
      <c r="AH732" s="112"/>
      <c r="AI732" s="112"/>
      <c r="AJ732" s="112"/>
      <c r="AK732" s="112"/>
      <c r="AL732" s="112"/>
      <c r="AM732" s="113"/>
    </row>
    <row r="733" spans="1:41" ht="14.1" customHeight="1" x14ac:dyDescent="0.2">
      <c r="B733" s="88"/>
      <c r="C733" s="89"/>
      <c r="D733" s="59"/>
      <c r="E733" s="60"/>
      <c r="F733" s="128" t="str">
        <f>IF(F730="","",IF(入力シート!$E$5="","",入力シート!$E$5))</f>
        <v/>
      </c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30"/>
    </row>
    <row r="734" spans="1:41" ht="14.1" customHeight="1" thickBot="1" x14ac:dyDescent="0.25">
      <c r="B734" s="90"/>
      <c r="C734" s="91"/>
      <c r="D734" s="108"/>
      <c r="E734" s="109"/>
      <c r="F734" s="131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  <c r="AF734" s="132"/>
      <c r="AG734" s="132"/>
      <c r="AH734" s="132"/>
      <c r="AI734" s="132"/>
      <c r="AJ734" s="132"/>
      <c r="AK734" s="132"/>
      <c r="AL734" s="132"/>
      <c r="AM734" s="133"/>
    </row>
    <row r="735" spans="1:41" ht="6" customHeight="1" thickTop="1" thickBot="1" x14ac:dyDescent="0.25"/>
    <row r="736" spans="1:41" ht="14.1" customHeight="1" thickTop="1" x14ac:dyDescent="0.2">
      <c r="A736" s="1">
        <f>+A670+4</f>
        <v>45</v>
      </c>
      <c r="B736" s="83" t="s">
        <v>19</v>
      </c>
      <c r="C736" s="52"/>
      <c r="D736" s="147" t="s">
        <v>5</v>
      </c>
      <c r="E736" s="148"/>
      <c r="F736" s="63" t="s">
        <v>8</v>
      </c>
      <c r="G736" s="64"/>
      <c r="H736" s="64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193" t="s">
        <v>13</v>
      </c>
      <c r="W736" s="194"/>
      <c r="X736" s="176"/>
      <c r="Y736" s="179" t="str">
        <f>IF(Y741="","",VLOOKUP(Y741,入力シート!$A$110:$H$10000,2,0))</f>
        <v/>
      </c>
      <c r="Z736" s="179"/>
      <c r="AA736" s="179"/>
      <c r="AB736" s="179"/>
      <c r="AC736" s="179"/>
      <c r="AD736" s="179"/>
      <c r="AE736" s="179"/>
      <c r="AF736" s="179"/>
      <c r="AG736" s="179"/>
      <c r="AH736" s="179"/>
      <c r="AI736" s="179"/>
      <c r="AJ736" s="179"/>
      <c r="AK736" s="179"/>
      <c r="AL736" s="179"/>
      <c r="AM736" s="180"/>
    </row>
    <row r="737" spans="1:39" ht="12.6" customHeight="1" x14ac:dyDescent="0.2">
      <c r="B737" s="53"/>
      <c r="C737" s="54"/>
      <c r="D737" s="149"/>
      <c r="E737" s="150"/>
      <c r="F737" s="161" t="str">
        <f>IF(VLOOKUP(A736,入力シート!$A$8:$M$1000,2,0)="","",IF(VLOOKUP(A736,入力シート!$A$8:$M$1000,3,0)="","",VLOOKUP(A736,入力シート!$A$8:$M$1000,2,0)))</f>
        <v/>
      </c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2"/>
      <c r="U737" s="2"/>
      <c r="V737" s="195"/>
      <c r="W737" s="196"/>
      <c r="X737" s="177"/>
      <c r="Y737" s="172"/>
      <c r="Z737" s="172"/>
      <c r="AA737" s="172"/>
      <c r="AB737" s="172"/>
      <c r="AC737" s="172"/>
      <c r="AD737" s="172"/>
      <c r="AE737" s="172"/>
      <c r="AF737" s="172"/>
      <c r="AG737" s="172"/>
      <c r="AH737" s="172"/>
      <c r="AI737" s="172"/>
      <c r="AJ737" s="172"/>
      <c r="AK737" s="172"/>
      <c r="AL737" s="172"/>
      <c r="AM737" s="181"/>
    </row>
    <row r="738" spans="1:39" ht="12.6" customHeight="1" x14ac:dyDescent="0.2">
      <c r="B738" s="53"/>
      <c r="C738" s="54"/>
      <c r="D738" s="149"/>
      <c r="E738" s="150"/>
      <c r="F738" s="163"/>
      <c r="G738" s="164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2"/>
      <c r="U738" s="2"/>
      <c r="V738" s="195"/>
      <c r="W738" s="196"/>
      <c r="X738" s="177"/>
      <c r="Y738" s="172"/>
      <c r="Z738" s="172"/>
      <c r="AA738" s="172"/>
      <c r="AB738" s="172"/>
      <c r="AC738" s="172"/>
      <c r="AD738" s="172"/>
      <c r="AE738" s="172"/>
      <c r="AF738" s="172"/>
      <c r="AG738" s="172"/>
      <c r="AH738" s="172"/>
      <c r="AI738" s="172"/>
      <c r="AJ738" s="172"/>
      <c r="AK738" s="172"/>
      <c r="AL738" s="172"/>
      <c r="AM738" s="181"/>
    </row>
    <row r="739" spans="1:39" ht="12.9" customHeight="1" x14ac:dyDescent="0.2">
      <c r="B739" s="53"/>
      <c r="C739" s="54"/>
      <c r="D739" s="149"/>
      <c r="E739" s="150"/>
      <c r="F739" s="66" t="str">
        <f>IF(VLOOKUP(A736,入力シート!$A$8:$M$1000,2,0)="","",IF(VLOOKUP(A736,入力シート!$A$8:$M$1000,3,0)="",VLOOKUP(A736,入力シート!$A$8:$M$1000,2,0),VLOOKUP(A736,入力シート!$A$8:$M$1000,3,0)))</f>
        <v/>
      </c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70" t="s">
        <v>9</v>
      </c>
      <c r="U739" s="70"/>
      <c r="V739" s="195"/>
      <c r="W739" s="196"/>
      <c r="X739" s="177"/>
      <c r="Y739" s="172"/>
      <c r="Z739" s="172"/>
      <c r="AA739" s="172"/>
      <c r="AB739" s="172"/>
      <c r="AC739" s="172"/>
      <c r="AD739" s="172"/>
      <c r="AE739" s="172"/>
      <c r="AF739" s="172"/>
      <c r="AG739" s="172"/>
      <c r="AH739" s="172"/>
      <c r="AI739" s="172"/>
      <c r="AJ739" s="172"/>
      <c r="AK739" s="172"/>
      <c r="AL739" s="172"/>
      <c r="AM739" s="181"/>
    </row>
    <row r="740" spans="1:39" ht="12.9" customHeight="1" thickBot="1" x14ac:dyDescent="0.25">
      <c r="B740" s="53"/>
      <c r="C740" s="54"/>
      <c r="D740" s="151"/>
      <c r="E740" s="152"/>
      <c r="F740" s="68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71"/>
      <c r="U740" s="71"/>
      <c r="V740" s="197"/>
      <c r="W740" s="198"/>
      <c r="X740" s="178"/>
      <c r="Y740" s="182"/>
      <c r="Z740" s="182"/>
      <c r="AA740" s="182"/>
      <c r="AB740" s="182"/>
      <c r="AC740" s="182"/>
      <c r="AD740" s="182"/>
      <c r="AE740" s="182"/>
      <c r="AF740" s="182"/>
      <c r="AG740" s="182"/>
      <c r="AH740" s="182"/>
      <c r="AI740" s="182"/>
      <c r="AJ740" s="182"/>
      <c r="AK740" s="182"/>
      <c r="AL740" s="182"/>
      <c r="AM740" s="183"/>
    </row>
    <row r="741" spans="1:39" ht="12.9" customHeight="1" x14ac:dyDescent="0.2">
      <c r="B741" s="53"/>
      <c r="C741" s="54"/>
      <c r="D741" s="153" t="s">
        <v>7</v>
      </c>
      <c r="E741" s="154"/>
      <c r="F741" s="159" t="s">
        <v>12</v>
      </c>
      <c r="G741" s="165" t="str">
        <f>IF(VLOOKUP(A736,入力シート!$A$8:$M$1000,4,0)="","",VLOOKUP(A736,入力シート!$A$8:$M$1000,4,0))</f>
        <v/>
      </c>
      <c r="H741" s="166"/>
      <c r="I741" s="166"/>
      <c r="J741" s="166"/>
      <c r="K741" s="166"/>
      <c r="L741" s="166"/>
      <c r="M741" s="155"/>
      <c r="N741" s="155"/>
      <c r="O741" s="155"/>
      <c r="P741" s="155"/>
      <c r="Q741" s="155"/>
      <c r="R741" s="155"/>
      <c r="S741" s="155"/>
      <c r="T741" s="155"/>
      <c r="U741" s="156"/>
      <c r="V741" s="199" t="s">
        <v>15</v>
      </c>
      <c r="W741" s="200"/>
      <c r="X741" s="173"/>
      <c r="Y741" s="174" t="str">
        <f>IF(VLOOKUP(A736,入力シート!$A$8:$M$1000,7,0)="","",VLOOKUP(A736,入力シート!$A$8:$M$1000,7,0))</f>
        <v/>
      </c>
      <c r="Z741" s="174"/>
      <c r="AA741" s="174"/>
      <c r="AB741" s="174"/>
      <c r="AC741" s="174"/>
      <c r="AD741" s="174"/>
      <c r="AE741" s="174"/>
      <c r="AF741" s="174"/>
      <c r="AG741" s="174"/>
      <c r="AH741" s="174"/>
      <c r="AI741" s="174"/>
      <c r="AJ741" s="174"/>
      <c r="AK741" s="174"/>
      <c r="AL741" s="174"/>
      <c r="AM741" s="175"/>
    </row>
    <row r="742" spans="1:39" ht="12.9" customHeight="1" x14ac:dyDescent="0.2">
      <c r="B742" s="53"/>
      <c r="C742" s="54"/>
      <c r="D742" s="149"/>
      <c r="E742" s="150"/>
      <c r="F742" s="160"/>
      <c r="G742" s="167"/>
      <c r="H742" s="168"/>
      <c r="I742" s="168"/>
      <c r="J742" s="168"/>
      <c r="K742" s="168"/>
      <c r="L742" s="168"/>
      <c r="M742" s="157"/>
      <c r="N742" s="157"/>
      <c r="O742" s="157"/>
      <c r="P742" s="157"/>
      <c r="Q742" s="157"/>
      <c r="R742" s="157"/>
      <c r="S742" s="157"/>
      <c r="T742" s="157"/>
      <c r="U742" s="158"/>
      <c r="V742" s="201"/>
      <c r="W742" s="202"/>
      <c r="X742" s="169"/>
      <c r="Y742" s="170"/>
      <c r="Z742" s="170"/>
      <c r="AA742" s="170"/>
      <c r="AB742" s="170"/>
      <c r="AC742" s="170"/>
      <c r="AD742" s="170"/>
      <c r="AE742" s="170"/>
      <c r="AF742" s="170"/>
      <c r="AG742" s="170"/>
      <c r="AH742" s="170"/>
      <c r="AI742" s="170"/>
      <c r="AJ742" s="170"/>
      <c r="AK742" s="170"/>
      <c r="AL742" s="170"/>
      <c r="AM742" s="171"/>
    </row>
    <row r="743" spans="1:39" ht="12.9" customHeight="1" x14ac:dyDescent="0.2">
      <c r="B743" s="53"/>
      <c r="C743" s="54"/>
      <c r="D743" s="149"/>
      <c r="E743" s="150"/>
      <c r="F743" s="74" t="str">
        <f>IF(VLOOKUP(A736,入力シート!$A$8:$M$1000,5,0)="","",VLOOKUP(A736,入力シート!$A$8:$M$1000,5,0))</f>
        <v/>
      </c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6"/>
      <c r="V743" s="203" t="s">
        <v>16</v>
      </c>
      <c r="W743" s="204"/>
      <c r="X743" s="190" t="str">
        <f>IF(Y741="","",IF(VLOOKUP(Y741,入力シート!$A$110:$H$1000,3,0)="","",VLOOKUP(Y741,入力シート!$A$110:$H$1000,3,0)))</f>
        <v/>
      </c>
      <c r="Y743" s="191"/>
      <c r="Z743" s="191"/>
      <c r="AA743" s="191"/>
      <c r="AB743" s="191"/>
      <c r="AC743" s="191"/>
      <c r="AD743" s="191"/>
      <c r="AE743" s="191"/>
      <c r="AF743" s="191"/>
      <c r="AG743" s="191"/>
      <c r="AH743" s="191"/>
      <c r="AI743" s="191"/>
      <c r="AJ743" s="191"/>
      <c r="AK743" s="191"/>
      <c r="AL743" s="191"/>
      <c r="AM743" s="192"/>
    </row>
    <row r="744" spans="1:39" ht="12.9" customHeight="1" x14ac:dyDescent="0.2">
      <c r="B744" s="53"/>
      <c r="C744" s="54"/>
      <c r="D744" s="149"/>
      <c r="E744" s="150"/>
      <c r="F744" s="77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9"/>
      <c r="V744" s="201"/>
      <c r="W744" s="202"/>
      <c r="X744" s="103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5"/>
    </row>
    <row r="745" spans="1:39" ht="12.9" customHeight="1" x14ac:dyDescent="0.2">
      <c r="B745" s="53"/>
      <c r="C745" s="54"/>
      <c r="D745" s="149"/>
      <c r="E745" s="150"/>
      <c r="F745" s="77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9"/>
      <c r="V745" s="205" t="s">
        <v>14</v>
      </c>
      <c r="W745" s="206"/>
      <c r="X745" s="190" t="str">
        <f>IF(VLOOKUP(A736,入力シート!$A$8:$M$1000,9,0)="","",VLOOKUP(A736,入力シート!$A$8:$M$1000,9,0))</f>
        <v/>
      </c>
      <c r="Y745" s="211"/>
      <c r="Z745" s="209" t="s">
        <v>17</v>
      </c>
      <c r="AA745" s="206"/>
      <c r="AB745" s="218" t="str">
        <f>IF(VLOOKUP(A736,入力シート!$A$8:$M$1000,12,0)="","",VLOOKUP(A736,入力シート!$A$8:$M$1000,12,0))</f>
        <v/>
      </c>
      <c r="AC745" s="219"/>
      <c r="AD745" s="219"/>
      <c r="AE745" s="220"/>
      <c r="AF745" s="209" t="s">
        <v>18</v>
      </c>
      <c r="AG745" s="206"/>
      <c r="AH745" s="214" t="str">
        <f>IF(X745="","",IF(AB745="","",X745*AB745))</f>
        <v/>
      </c>
      <c r="AI745" s="215"/>
      <c r="AJ745" s="215"/>
      <c r="AK745" s="215"/>
      <c r="AL745" s="215"/>
      <c r="AM745" s="224"/>
    </row>
    <row r="746" spans="1:39" ht="12.9" customHeight="1" thickBot="1" x14ac:dyDescent="0.25">
      <c r="B746" s="53"/>
      <c r="C746" s="54"/>
      <c r="D746" s="151"/>
      <c r="E746" s="152"/>
      <c r="F746" s="80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2"/>
      <c r="V746" s="207"/>
      <c r="W746" s="208"/>
      <c r="X746" s="212"/>
      <c r="Y746" s="213"/>
      <c r="Z746" s="210"/>
      <c r="AA746" s="208"/>
      <c r="AB746" s="221"/>
      <c r="AC746" s="222"/>
      <c r="AD746" s="222"/>
      <c r="AE746" s="223"/>
      <c r="AF746" s="210"/>
      <c r="AG746" s="208"/>
      <c r="AH746" s="216"/>
      <c r="AI746" s="217"/>
      <c r="AJ746" s="217"/>
      <c r="AK746" s="217"/>
      <c r="AL746" s="217"/>
      <c r="AM746" s="225"/>
    </row>
    <row r="747" spans="1:39" ht="12.9" customHeight="1" thickTop="1" x14ac:dyDescent="0.2">
      <c r="B747" s="53"/>
      <c r="C747" s="54"/>
      <c r="D747" s="35" t="s">
        <v>10</v>
      </c>
      <c r="E747" s="36"/>
      <c r="F747" s="39" t="str">
        <f>IF(VLOOKUP(A736,入力シート!$A$8:$M$1000,6,0)="","",VLOOKUP(A736,入力シート!$A$8:$M$1000,6,0))</f>
        <v/>
      </c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1"/>
      <c r="V747" s="45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</row>
    <row r="748" spans="1:39" ht="12.9" customHeight="1" thickBot="1" x14ac:dyDescent="0.25">
      <c r="B748" s="55"/>
      <c r="C748" s="56"/>
      <c r="D748" s="37"/>
      <c r="E748" s="38"/>
      <c r="F748" s="42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4"/>
      <c r="V748" s="47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  <c r="AM748" s="48"/>
    </row>
    <row r="749" spans="1:39" ht="14.1" customHeight="1" thickTop="1" x14ac:dyDescent="0.2">
      <c r="A749" s="1">
        <f>+A736+1</f>
        <v>46</v>
      </c>
      <c r="B749" s="51" t="s">
        <v>1081</v>
      </c>
      <c r="C749" s="52"/>
      <c r="D749" s="147" t="s">
        <v>5</v>
      </c>
      <c r="E749" s="148"/>
      <c r="F749" s="63" t="s">
        <v>8</v>
      </c>
      <c r="G749" s="64"/>
      <c r="H749" s="64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193" t="s">
        <v>13</v>
      </c>
      <c r="W749" s="194"/>
      <c r="X749" s="176"/>
      <c r="Y749" s="179" t="str">
        <f>IF(Y754="","",VLOOKUP(Y754,入力シート!$A$110:$H$10000,2,0))</f>
        <v/>
      </c>
      <c r="Z749" s="179"/>
      <c r="AA749" s="179"/>
      <c r="AB749" s="179"/>
      <c r="AC749" s="179"/>
      <c r="AD749" s="179"/>
      <c r="AE749" s="179"/>
      <c r="AF749" s="179"/>
      <c r="AG749" s="179"/>
      <c r="AH749" s="179"/>
      <c r="AI749" s="179"/>
      <c r="AJ749" s="179"/>
      <c r="AK749" s="179"/>
      <c r="AL749" s="179"/>
      <c r="AM749" s="180"/>
    </row>
    <row r="750" spans="1:39" ht="12.6" customHeight="1" x14ac:dyDescent="0.2">
      <c r="B750" s="53"/>
      <c r="C750" s="54"/>
      <c r="D750" s="149"/>
      <c r="E750" s="150"/>
      <c r="F750" s="161" t="str">
        <f>IF(VLOOKUP(A749,入力シート!$A$8:$M$1000,2,0)="","",IF(VLOOKUP(A749,入力シート!$A$8:$M$1000,3,0)="","",VLOOKUP(A749,入力シート!$A$8:$M$1000,2,0)))</f>
        <v/>
      </c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2"/>
      <c r="U750" s="2"/>
      <c r="V750" s="195"/>
      <c r="W750" s="196"/>
      <c r="X750" s="177"/>
      <c r="Y750" s="172"/>
      <c r="Z750" s="172"/>
      <c r="AA750" s="172"/>
      <c r="AB750" s="172"/>
      <c r="AC750" s="172"/>
      <c r="AD750" s="172"/>
      <c r="AE750" s="172"/>
      <c r="AF750" s="172"/>
      <c r="AG750" s="172"/>
      <c r="AH750" s="172"/>
      <c r="AI750" s="172"/>
      <c r="AJ750" s="172"/>
      <c r="AK750" s="172"/>
      <c r="AL750" s="172"/>
      <c r="AM750" s="181"/>
    </row>
    <row r="751" spans="1:39" ht="12.6" customHeight="1" x14ac:dyDescent="0.2">
      <c r="B751" s="53"/>
      <c r="C751" s="54"/>
      <c r="D751" s="149"/>
      <c r="E751" s="150"/>
      <c r="F751" s="163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2"/>
      <c r="U751" s="2"/>
      <c r="V751" s="195"/>
      <c r="W751" s="196"/>
      <c r="X751" s="177"/>
      <c r="Y751" s="172"/>
      <c r="Z751" s="172"/>
      <c r="AA751" s="172"/>
      <c r="AB751" s="172"/>
      <c r="AC751" s="172"/>
      <c r="AD751" s="172"/>
      <c r="AE751" s="172"/>
      <c r="AF751" s="172"/>
      <c r="AG751" s="172"/>
      <c r="AH751" s="172"/>
      <c r="AI751" s="172"/>
      <c r="AJ751" s="172"/>
      <c r="AK751" s="172"/>
      <c r="AL751" s="172"/>
      <c r="AM751" s="181"/>
    </row>
    <row r="752" spans="1:39" ht="12.9" customHeight="1" x14ac:dyDescent="0.2">
      <c r="B752" s="53"/>
      <c r="C752" s="54"/>
      <c r="D752" s="149"/>
      <c r="E752" s="150"/>
      <c r="F752" s="66" t="str">
        <f>IF(VLOOKUP(A749,入力シート!$A$8:$M$1000,2,0)="","",IF(VLOOKUP(A749,入力シート!$A$8:$M$1000,3,0)="",VLOOKUP(A749,入力シート!$A$8:$M$1000,2,0),VLOOKUP(A749,入力シート!$A$8:$M$1000,3,0)))</f>
        <v/>
      </c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70" t="s">
        <v>9</v>
      </c>
      <c r="U752" s="70"/>
      <c r="V752" s="195"/>
      <c r="W752" s="196"/>
      <c r="X752" s="177"/>
      <c r="Y752" s="172"/>
      <c r="Z752" s="172"/>
      <c r="AA752" s="172"/>
      <c r="AB752" s="172"/>
      <c r="AC752" s="172"/>
      <c r="AD752" s="172"/>
      <c r="AE752" s="172"/>
      <c r="AF752" s="172"/>
      <c r="AG752" s="172"/>
      <c r="AH752" s="172"/>
      <c r="AI752" s="172"/>
      <c r="AJ752" s="172"/>
      <c r="AK752" s="172"/>
      <c r="AL752" s="172"/>
      <c r="AM752" s="181"/>
    </row>
    <row r="753" spans="1:39" ht="12.9" customHeight="1" thickBot="1" x14ac:dyDescent="0.25">
      <c r="B753" s="53"/>
      <c r="C753" s="54"/>
      <c r="D753" s="151"/>
      <c r="E753" s="152"/>
      <c r="F753" s="68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71"/>
      <c r="U753" s="71"/>
      <c r="V753" s="197"/>
      <c r="W753" s="198"/>
      <c r="X753" s="178"/>
      <c r="Y753" s="182"/>
      <c r="Z753" s="182"/>
      <c r="AA753" s="182"/>
      <c r="AB753" s="182"/>
      <c r="AC753" s="182"/>
      <c r="AD753" s="182"/>
      <c r="AE753" s="182"/>
      <c r="AF753" s="182"/>
      <c r="AG753" s="182"/>
      <c r="AH753" s="182"/>
      <c r="AI753" s="182"/>
      <c r="AJ753" s="182"/>
      <c r="AK753" s="182"/>
      <c r="AL753" s="182"/>
      <c r="AM753" s="183"/>
    </row>
    <row r="754" spans="1:39" ht="12.9" customHeight="1" x14ac:dyDescent="0.2">
      <c r="B754" s="53"/>
      <c r="C754" s="54"/>
      <c r="D754" s="153" t="s">
        <v>7</v>
      </c>
      <c r="E754" s="154"/>
      <c r="F754" s="159" t="s">
        <v>12</v>
      </c>
      <c r="G754" s="165" t="str">
        <f>IF(VLOOKUP(A749,入力シート!$A$8:$M$1000,4,0)="","",VLOOKUP(A749,入力シート!$A$8:$M$1000,4,0))</f>
        <v/>
      </c>
      <c r="H754" s="166"/>
      <c r="I754" s="166"/>
      <c r="J754" s="166"/>
      <c r="K754" s="166"/>
      <c r="L754" s="166"/>
      <c r="M754" s="155"/>
      <c r="N754" s="155"/>
      <c r="O754" s="155"/>
      <c r="P754" s="155"/>
      <c r="Q754" s="155"/>
      <c r="R754" s="155"/>
      <c r="S754" s="155"/>
      <c r="T754" s="155"/>
      <c r="U754" s="156"/>
      <c r="V754" s="199" t="s">
        <v>15</v>
      </c>
      <c r="W754" s="200"/>
      <c r="X754" s="173"/>
      <c r="Y754" s="174" t="str">
        <f>IF(VLOOKUP(A749,入力シート!$A$8:$M$1000,7,0)="","",VLOOKUP(A749,入力シート!$A$8:$M$1000,7,0))</f>
        <v/>
      </c>
      <c r="Z754" s="174"/>
      <c r="AA754" s="174"/>
      <c r="AB754" s="174"/>
      <c r="AC754" s="174"/>
      <c r="AD754" s="174"/>
      <c r="AE754" s="174"/>
      <c r="AF754" s="174"/>
      <c r="AG754" s="174"/>
      <c r="AH754" s="174"/>
      <c r="AI754" s="174"/>
      <c r="AJ754" s="174"/>
      <c r="AK754" s="174"/>
      <c r="AL754" s="174"/>
      <c r="AM754" s="175"/>
    </row>
    <row r="755" spans="1:39" ht="12.9" customHeight="1" x14ac:dyDescent="0.2">
      <c r="B755" s="53"/>
      <c r="C755" s="54"/>
      <c r="D755" s="149"/>
      <c r="E755" s="150"/>
      <c r="F755" s="160"/>
      <c r="G755" s="167"/>
      <c r="H755" s="168"/>
      <c r="I755" s="168"/>
      <c r="J755" s="168"/>
      <c r="K755" s="168"/>
      <c r="L755" s="168"/>
      <c r="M755" s="157"/>
      <c r="N755" s="157"/>
      <c r="O755" s="157"/>
      <c r="P755" s="157"/>
      <c r="Q755" s="157"/>
      <c r="R755" s="157"/>
      <c r="S755" s="157"/>
      <c r="T755" s="157"/>
      <c r="U755" s="158"/>
      <c r="V755" s="201"/>
      <c r="W755" s="202"/>
      <c r="X755" s="169"/>
      <c r="Y755" s="170"/>
      <c r="Z755" s="170"/>
      <c r="AA755" s="170"/>
      <c r="AB755" s="170"/>
      <c r="AC755" s="170"/>
      <c r="AD755" s="170"/>
      <c r="AE755" s="170"/>
      <c r="AF755" s="170"/>
      <c r="AG755" s="170"/>
      <c r="AH755" s="170"/>
      <c r="AI755" s="170"/>
      <c r="AJ755" s="170"/>
      <c r="AK755" s="170"/>
      <c r="AL755" s="170"/>
      <c r="AM755" s="171"/>
    </row>
    <row r="756" spans="1:39" ht="12.9" customHeight="1" x14ac:dyDescent="0.2">
      <c r="B756" s="53"/>
      <c r="C756" s="54"/>
      <c r="D756" s="149"/>
      <c r="E756" s="150"/>
      <c r="F756" s="74" t="str">
        <f>IF(VLOOKUP(A749,入力シート!$A$8:$M$1000,5,0)="","",VLOOKUP(A749,入力シート!$A$8:$M$1000,5,0))</f>
        <v/>
      </c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6"/>
      <c r="V756" s="203" t="s">
        <v>16</v>
      </c>
      <c r="W756" s="204"/>
      <c r="X756" s="190" t="str">
        <f>IF(Y754="","",IF(VLOOKUP(Y754,入力シート!$A$110:$H$1000,3,0)="","",VLOOKUP(Y754,入力シート!$A$110:$H$1000,3,0)))</f>
        <v/>
      </c>
      <c r="Y756" s="191"/>
      <c r="Z756" s="191"/>
      <c r="AA756" s="191"/>
      <c r="AB756" s="191"/>
      <c r="AC756" s="191"/>
      <c r="AD756" s="191"/>
      <c r="AE756" s="191"/>
      <c r="AF756" s="191"/>
      <c r="AG756" s="191"/>
      <c r="AH756" s="191"/>
      <c r="AI756" s="191"/>
      <c r="AJ756" s="191"/>
      <c r="AK756" s="191"/>
      <c r="AL756" s="191"/>
      <c r="AM756" s="192"/>
    </row>
    <row r="757" spans="1:39" ht="12.9" customHeight="1" x14ac:dyDescent="0.2">
      <c r="B757" s="53"/>
      <c r="C757" s="54"/>
      <c r="D757" s="149"/>
      <c r="E757" s="150"/>
      <c r="F757" s="77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9"/>
      <c r="V757" s="201"/>
      <c r="W757" s="202"/>
      <c r="X757" s="103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5"/>
    </row>
    <row r="758" spans="1:39" ht="12.9" customHeight="1" x14ac:dyDescent="0.2">
      <c r="B758" s="53"/>
      <c r="C758" s="54"/>
      <c r="D758" s="149"/>
      <c r="E758" s="150"/>
      <c r="F758" s="77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9"/>
      <c r="V758" s="205" t="s">
        <v>14</v>
      </c>
      <c r="W758" s="206"/>
      <c r="X758" s="190" t="str">
        <f>IF(VLOOKUP(A749,入力シート!$A$8:$M$1000,9,0)="","",VLOOKUP(A749,入力シート!$A$8:$M$1000,9,0))</f>
        <v/>
      </c>
      <c r="Y758" s="211"/>
      <c r="Z758" s="209" t="s">
        <v>17</v>
      </c>
      <c r="AA758" s="206"/>
      <c r="AB758" s="218" t="str">
        <f>IF(VLOOKUP(A749,入力シート!$A$8:$M$1000,12,0)="","",VLOOKUP(A749,入力シート!$A$8:$M$1000,12,0))</f>
        <v/>
      </c>
      <c r="AC758" s="219"/>
      <c r="AD758" s="219"/>
      <c r="AE758" s="220"/>
      <c r="AF758" s="209" t="s">
        <v>18</v>
      </c>
      <c r="AG758" s="206"/>
      <c r="AH758" s="214" t="str">
        <f>IF(X758="","",IF(AB758="","",X758*AB758))</f>
        <v/>
      </c>
      <c r="AI758" s="215"/>
      <c r="AJ758" s="215"/>
      <c r="AK758" s="215"/>
      <c r="AL758" s="215"/>
      <c r="AM758" s="224"/>
    </row>
    <row r="759" spans="1:39" ht="12.9" customHeight="1" thickBot="1" x14ac:dyDescent="0.25">
      <c r="B759" s="53"/>
      <c r="C759" s="54"/>
      <c r="D759" s="151"/>
      <c r="E759" s="152"/>
      <c r="F759" s="80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2"/>
      <c r="V759" s="207"/>
      <c r="W759" s="208"/>
      <c r="X759" s="212"/>
      <c r="Y759" s="213"/>
      <c r="Z759" s="210"/>
      <c r="AA759" s="208"/>
      <c r="AB759" s="221"/>
      <c r="AC759" s="222"/>
      <c r="AD759" s="222"/>
      <c r="AE759" s="223"/>
      <c r="AF759" s="210"/>
      <c r="AG759" s="208"/>
      <c r="AH759" s="216"/>
      <c r="AI759" s="217"/>
      <c r="AJ759" s="217"/>
      <c r="AK759" s="217"/>
      <c r="AL759" s="217"/>
      <c r="AM759" s="225"/>
    </row>
    <row r="760" spans="1:39" ht="12.9" customHeight="1" thickTop="1" x14ac:dyDescent="0.2">
      <c r="B760" s="53"/>
      <c r="C760" s="54"/>
      <c r="D760" s="35" t="s">
        <v>10</v>
      </c>
      <c r="E760" s="36"/>
      <c r="F760" s="39" t="str">
        <f>IF(VLOOKUP(A749,入力シート!$A$8:$M$1000,6,0)="","",VLOOKUP(A749,入力シート!$A$8:$M$1000,6,0))</f>
        <v/>
      </c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1"/>
      <c r="V760" s="45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</row>
    <row r="761" spans="1:39" ht="12.9" customHeight="1" thickBot="1" x14ac:dyDescent="0.25">
      <c r="B761" s="55"/>
      <c r="C761" s="56"/>
      <c r="D761" s="37"/>
      <c r="E761" s="38"/>
      <c r="F761" s="42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4"/>
      <c r="V761" s="47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  <c r="AM761" s="48"/>
    </row>
    <row r="762" spans="1:39" ht="14.1" customHeight="1" thickTop="1" x14ac:dyDescent="0.2">
      <c r="A762" s="1">
        <f>+A749+1</f>
        <v>47</v>
      </c>
      <c r="B762" s="51" t="s">
        <v>1082</v>
      </c>
      <c r="C762" s="52"/>
      <c r="D762" s="147" t="s">
        <v>5</v>
      </c>
      <c r="E762" s="148"/>
      <c r="F762" s="63" t="s">
        <v>8</v>
      </c>
      <c r="G762" s="64"/>
      <c r="H762" s="64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193" t="s">
        <v>13</v>
      </c>
      <c r="W762" s="194"/>
      <c r="X762" s="176"/>
      <c r="Y762" s="179" t="str">
        <f>IF(Y767="","",VLOOKUP(Y767,入力シート!$A$110:$H$10000,2,0))</f>
        <v/>
      </c>
      <c r="Z762" s="179"/>
      <c r="AA762" s="179"/>
      <c r="AB762" s="179"/>
      <c r="AC762" s="179"/>
      <c r="AD762" s="179"/>
      <c r="AE762" s="179"/>
      <c r="AF762" s="179"/>
      <c r="AG762" s="179"/>
      <c r="AH762" s="179"/>
      <c r="AI762" s="179"/>
      <c r="AJ762" s="179"/>
      <c r="AK762" s="179"/>
      <c r="AL762" s="179"/>
      <c r="AM762" s="180"/>
    </row>
    <row r="763" spans="1:39" ht="12.6" customHeight="1" x14ac:dyDescent="0.2">
      <c r="B763" s="53"/>
      <c r="C763" s="54"/>
      <c r="D763" s="149"/>
      <c r="E763" s="150"/>
      <c r="F763" s="161" t="str">
        <f>IF(VLOOKUP(A762,入力シート!$A$8:$M$1000,2,0)="","",IF(VLOOKUP(A762,入力シート!$A$8:$M$1000,3,0)="","",VLOOKUP(A762,入力シート!$A$8:$M$1000,2,0)))</f>
        <v/>
      </c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2"/>
      <c r="U763" s="2"/>
      <c r="V763" s="195"/>
      <c r="W763" s="196"/>
      <c r="X763" s="177"/>
      <c r="Y763" s="172"/>
      <c r="Z763" s="172"/>
      <c r="AA763" s="172"/>
      <c r="AB763" s="172"/>
      <c r="AC763" s="172"/>
      <c r="AD763" s="172"/>
      <c r="AE763" s="172"/>
      <c r="AF763" s="172"/>
      <c r="AG763" s="172"/>
      <c r="AH763" s="172"/>
      <c r="AI763" s="172"/>
      <c r="AJ763" s="172"/>
      <c r="AK763" s="172"/>
      <c r="AL763" s="172"/>
      <c r="AM763" s="181"/>
    </row>
    <row r="764" spans="1:39" ht="12.6" customHeight="1" x14ac:dyDescent="0.2">
      <c r="B764" s="53"/>
      <c r="C764" s="54"/>
      <c r="D764" s="149"/>
      <c r="E764" s="150"/>
      <c r="F764" s="163"/>
      <c r="G764" s="164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2"/>
      <c r="U764" s="2"/>
      <c r="V764" s="195"/>
      <c r="W764" s="196"/>
      <c r="X764" s="177"/>
      <c r="Y764" s="172"/>
      <c r="Z764" s="172"/>
      <c r="AA764" s="172"/>
      <c r="AB764" s="172"/>
      <c r="AC764" s="172"/>
      <c r="AD764" s="172"/>
      <c r="AE764" s="172"/>
      <c r="AF764" s="172"/>
      <c r="AG764" s="172"/>
      <c r="AH764" s="172"/>
      <c r="AI764" s="172"/>
      <c r="AJ764" s="172"/>
      <c r="AK764" s="172"/>
      <c r="AL764" s="172"/>
      <c r="AM764" s="181"/>
    </row>
    <row r="765" spans="1:39" ht="12.9" customHeight="1" x14ac:dyDescent="0.2">
      <c r="B765" s="53"/>
      <c r="C765" s="54"/>
      <c r="D765" s="149"/>
      <c r="E765" s="150"/>
      <c r="F765" s="66" t="str">
        <f>IF(VLOOKUP(A762,入力シート!$A$8:$M$1000,2,0)="","",IF(VLOOKUP(A762,入力シート!$A$8:$M$1000,3,0)="",VLOOKUP(A762,入力シート!$A$8:$M$1000,2,0),VLOOKUP(A762,入力シート!$A$8:$M$1000,3,0)))</f>
        <v/>
      </c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70" t="s">
        <v>9</v>
      </c>
      <c r="U765" s="70"/>
      <c r="V765" s="195"/>
      <c r="W765" s="196"/>
      <c r="X765" s="177"/>
      <c r="Y765" s="172"/>
      <c r="Z765" s="172"/>
      <c r="AA765" s="172"/>
      <c r="AB765" s="172"/>
      <c r="AC765" s="172"/>
      <c r="AD765" s="172"/>
      <c r="AE765" s="172"/>
      <c r="AF765" s="172"/>
      <c r="AG765" s="172"/>
      <c r="AH765" s="172"/>
      <c r="AI765" s="172"/>
      <c r="AJ765" s="172"/>
      <c r="AK765" s="172"/>
      <c r="AL765" s="172"/>
      <c r="AM765" s="181"/>
    </row>
    <row r="766" spans="1:39" ht="12.9" customHeight="1" thickBot="1" x14ac:dyDescent="0.25">
      <c r="B766" s="53"/>
      <c r="C766" s="54"/>
      <c r="D766" s="151"/>
      <c r="E766" s="152"/>
      <c r="F766" s="68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71"/>
      <c r="U766" s="71"/>
      <c r="V766" s="197"/>
      <c r="W766" s="198"/>
      <c r="X766" s="178"/>
      <c r="Y766" s="182"/>
      <c r="Z766" s="182"/>
      <c r="AA766" s="182"/>
      <c r="AB766" s="182"/>
      <c r="AC766" s="182"/>
      <c r="AD766" s="182"/>
      <c r="AE766" s="182"/>
      <c r="AF766" s="182"/>
      <c r="AG766" s="182"/>
      <c r="AH766" s="182"/>
      <c r="AI766" s="182"/>
      <c r="AJ766" s="182"/>
      <c r="AK766" s="182"/>
      <c r="AL766" s="182"/>
      <c r="AM766" s="183"/>
    </row>
    <row r="767" spans="1:39" ht="12.9" customHeight="1" x14ac:dyDescent="0.2">
      <c r="B767" s="53"/>
      <c r="C767" s="54"/>
      <c r="D767" s="153" t="s">
        <v>7</v>
      </c>
      <c r="E767" s="154"/>
      <c r="F767" s="159" t="s">
        <v>12</v>
      </c>
      <c r="G767" s="165" t="str">
        <f>IF(VLOOKUP(A762,入力シート!$A$8:$M$1000,4,0)="","",VLOOKUP(A762,入力シート!$A$8:$M$1000,4,0))</f>
        <v/>
      </c>
      <c r="H767" s="166"/>
      <c r="I767" s="166"/>
      <c r="J767" s="166"/>
      <c r="K767" s="166"/>
      <c r="L767" s="166"/>
      <c r="M767" s="155"/>
      <c r="N767" s="155"/>
      <c r="O767" s="155"/>
      <c r="P767" s="155"/>
      <c r="Q767" s="155"/>
      <c r="R767" s="155"/>
      <c r="S767" s="155"/>
      <c r="T767" s="155"/>
      <c r="U767" s="156"/>
      <c r="V767" s="199" t="s">
        <v>15</v>
      </c>
      <c r="W767" s="200"/>
      <c r="X767" s="173"/>
      <c r="Y767" s="174" t="str">
        <f>IF(VLOOKUP(A762,入力シート!$A$8:$M$1000,7,0)="","",VLOOKUP(A762,入力シート!$A$8:$M$1000,7,0))</f>
        <v/>
      </c>
      <c r="Z767" s="174"/>
      <c r="AA767" s="174"/>
      <c r="AB767" s="174"/>
      <c r="AC767" s="174"/>
      <c r="AD767" s="174"/>
      <c r="AE767" s="174"/>
      <c r="AF767" s="174"/>
      <c r="AG767" s="174"/>
      <c r="AH767" s="174"/>
      <c r="AI767" s="174"/>
      <c r="AJ767" s="174"/>
      <c r="AK767" s="174"/>
      <c r="AL767" s="174"/>
      <c r="AM767" s="175"/>
    </row>
    <row r="768" spans="1:39" ht="12.9" customHeight="1" x14ac:dyDescent="0.2">
      <c r="B768" s="53"/>
      <c r="C768" s="54"/>
      <c r="D768" s="149"/>
      <c r="E768" s="150"/>
      <c r="F768" s="160"/>
      <c r="G768" s="167"/>
      <c r="H768" s="168"/>
      <c r="I768" s="168"/>
      <c r="J768" s="168"/>
      <c r="K768" s="168"/>
      <c r="L768" s="168"/>
      <c r="M768" s="157"/>
      <c r="N768" s="157"/>
      <c r="O768" s="157"/>
      <c r="P768" s="157"/>
      <c r="Q768" s="157"/>
      <c r="R768" s="157"/>
      <c r="S768" s="157"/>
      <c r="T768" s="157"/>
      <c r="U768" s="158"/>
      <c r="V768" s="201"/>
      <c r="W768" s="202"/>
      <c r="X768" s="169"/>
      <c r="Y768" s="170"/>
      <c r="Z768" s="170"/>
      <c r="AA768" s="170"/>
      <c r="AB768" s="170"/>
      <c r="AC768" s="170"/>
      <c r="AD768" s="170"/>
      <c r="AE768" s="170"/>
      <c r="AF768" s="170"/>
      <c r="AG768" s="170"/>
      <c r="AH768" s="170"/>
      <c r="AI768" s="170"/>
      <c r="AJ768" s="170"/>
      <c r="AK768" s="170"/>
      <c r="AL768" s="170"/>
      <c r="AM768" s="171"/>
    </row>
    <row r="769" spans="1:39" ht="12.9" customHeight="1" x14ac:dyDescent="0.2">
      <c r="B769" s="53"/>
      <c r="C769" s="54"/>
      <c r="D769" s="149"/>
      <c r="E769" s="150"/>
      <c r="F769" s="74" t="str">
        <f>IF(VLOOKUP(A762,入力シート!$A$8:$M$1000,5,0)="","",VLOOKUP(A762,入力シート!$A$8:$M$1000,5,0))</f>
        <v/>
      </c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6"/>
      <c r="V769" s="203" t="s">
        <v>16</v>
      </c>
      <c r="W769" s="204"/>
      <c r="X769" s="190" t="str">
        <f>IF(Y767="","",IF(VLOOKUP(Y767,入力シート!$A$110:$H$1000,3,0)="","",VLOOKUP(Y767,入力シート!$A$110:$H$1000,3,0)))</f>
        <v/>
      </c>
      <c r="Y769" s="191"/>
      <c r="Z769" s="191"/>
      <c r="AA769" s="191"/>
      <c r="AB769" s="191"/>
      <c r="AC769" s="191"/>
      <c r="AD769" s="191"/>
      <c r="AE769" s="191"/>
      <c r="AF769" s="191"/>
      <c r="AG769" s="191"/>
      <c r="AH769" s="191"/>
      <c r="AI769" s="191"/>
      <c r="AJ769" s="191"/>
      <c r="AK769" s="191"/>
      <c r="AL769" s="191"/>
      <c r="AM769" s="192"/>
    </row>
    <row r="770" spans="1:39" ht="12.9" customHeight="1" x14ac:dyDescent="0.2">
      <c r="B770" s="53"/>
      <c r="C770" s="54"/>
      <c r="D770" s="149"/>
      <c r="E770" s="150"/>
      <c r="F770" s="77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9"/>
      <c r="V770" s="201"/>
      <c r="W770" s="202"/>
      <c r="X770" s="103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5"/>
    </row>
    <row r="771" spans="1:39" ht="12.9" customHeight="1" x14ac:dyDescent="0.2">
      <c r="B771" s="53"/>
      <c r="C771" s="54"/>
      <c r="D771" s="149"/>
      <c r="E771" s="150"/>
      <c r="F771" s="77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9"/>
      <c r="V771" s="205" t="s">
        <v>14</v>
      </c>
      <c r="W771" s="206"/>
      <c r="X771" s="190" t="str">
        <f>IF(VLOOKUP(A762,入力シート!$A$8:$M$1000,9,0)="","",VLOOKUP(A762,入力シート!$A$8:$M$1000,9,0))</f>
        <v/>
      </c>
      <c r="Y771" s="211"/>
      <c r="Z771" s="209" t="s">
        <v>17</v>
      </c>
      <c r="AA771" s="206"/>
      <c r="AB771" s="218" t="str">
        <f>IF(VLOOKUP(A762,入力シート!$A$8:$M$1000,12,0)="","",VLOOKUP(A762,入力シート!$A$8:$M$1000,12,0))</f>
        <v/>
      </c>
      <c r="AC771" s="219"/>
      <c r="AD771" s="219"/>
      <c r="AE771" s="220"/>
      <c r="AF771" s="209" t="s">
        <v>18</v>
      </c>
      <c r="AG771" s="206"/>
      <c r="AH771" s="214" t="str">
        <f>IF(X771="","",IF(AB771="","",X771*AB771))</f>
        <v/>
      </c>
      <c r="AI771" s="215"/>
      <c r="AJ771" s="215"/>
      <c r="AK771" s="215"/>
      <c r="AL771" s="215"/>
      <c r="AM771" s="224"/>
    </row>
    <row r="772" spans="1:39" ht="12.9" customHeight="1" thickBot="1" x14ac:dyDescent="0.25">
      <c r="B772" s="53"/>
      <c r="C772" s="54"/>
      <c r="D772" s="151"/>
      <c r="E772" s="152"/>
      <c r="F772" s="80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2"/>
      <c r="V772" s="207"/>
      <c r="W772" s="208"/>
      <c r="X772" s="212"/>
      <c r="Y772" s="213"/>
      <c r="Z772" s="210"/>
      <c r="AA772" s="208"/>
      <c r="AB772" s="221"/>
      <c r="AC772" s="222"/>
      <c r="AD772" s="222"/>
      <c r="AE772" s="223"/>
      <c r="AF772" s="210"/>
      <c r="AG772" s="208"/>
      <c r="AH772" s="216"/>
      <c r="AI772" s="217"/>
      <c r="AJ772" s="217"/>
      <c r="AK772" s="217"/>
      <c r="AL772" s="217"/>
      <c r="AM772" s="225"/>
    </row>
    <row r="773" spans="1:39" ht="12.9" customHeight="1" thickTop="1" x14ac:dyDescent="0.2">
      <c r="B773" s="53"/>
      <c r="C773" s="54"/>
      <c r="D773" s="35" t="s">
        <v>10</v>
      </c>
      <c r="E773" s="36"/>
      <c r="F773" s="39" t="str">
        <f>IF(VLOOKUP(A762,入力シート!$A$8:$M$1000,6,0)="","",VLOOKUP(A762,入力シート!$A$8:$M$1000,6,0))</f>
        <v/>
      </c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1"/>
      <c r="V773" s="45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</row>
    <row r="774" spans="1:39" ht="12.9" customHeight="1" thickBot="1" x14ac:dyDescent="0.25">
      <c r="B774" s="55"/>
      <c r="C774" s="56"/>
      <c r="D774" s="37"/>
      <c r="E774" s="38"/>
      <c r="F774" s="42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4"/>
      <c r="V774" s="47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  <c r="AM774" s="48"/>
    </row>
    <row r="775" spans="1:39" ht="14.1" customHeight="1" thickTop="1" x14ac:dyDescent="0.2">
      <c r="A775" s="1">
        <f>+A762+1</f>
        <v>48</v>
      </c>
      <c r="B775" s="51" t="s">
        <v>1083</v>
      </c>
      <c r="C775" s="52"/>
      <c r="D775" s="147" t="s">
        <v>5</v>
      </c>
      <c r="E775" s="148"/>
      <c r="F775" s="63" t="s">
        <v>8</v>
      </c>
      <c r="G775" s="64"/>
      <c r="H775" s="64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193" t="s">
        <v>13</v>
      </c>
      <c r="W775" s="194"/>
      <c r="X775" s="176"/>
      <c r="Y775" s="179" t="str">
        <f>IF(Y780="","",VLOOKUP(Y780,入力シート!$A$110:$H$10000,2,0))</f>
        <v/>
      </c>
      <c r="Z775" s="179"/>
      <c r="AA775" s="179"/>
      <c r="AB775" s="179"/>
      <c r="AC775" s="179"/>
      <c r="AD775" s="179"/>
      <c r="AE775" s="179"/>
      <c r="AF775" s="179"/>
      <c r="AG775" s="179"/>
      <c r="AH775" s="179"/>
      <c r="AI775" s="179"/>
      <c r="AJ775" s="179"/>
      <c r="AK775" s="179"/>
      <c r="AL775" s="179"/>
      <c r="AM775" s="180"/>
    </row>
    <row r="776" spans="1:39" ht="12.6" customHeight="1" x14ac:dyDescent="0.2">
      <c r="B776" s="53"/>
      <c r="C776" s="54"/>
      <c r="D776" s="149"/>
      <c r="E776" s="150"/>
      <c r="F776" s="161" t="str">
        <f>IF(VLOOKUP(A775,入力シート!$A$8:$M$1000,2,0)="","",IF(VLOOKUP(A775,入力シート!$A$8:$M$1000,3,0)="","",VLOOKUP(A775,入力シート!$A$8:$M$1000,2,0)))</f>
        <v/>
      </c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2"/>
      <c r="U776" s="2"/>
      <c r="V776" s="195"/>
      <c r="W776" s="196"/>
      <c r="X776" s="177"/>
      <c r="Y776" s="172"/>
      <c r="Z776" s="172"/>
      <c r="AA776" s="172"/>
      <c r="AB776" s="172"/>
      <c r="AC776" s="172"/>
      <c r="AD776" s="172"/>
      <c r="AE776" s="172"/>
      <c r="AF776" s="172"/>
      <c r="AG776" s="172"/>
      <c r="AH776" s="172"/>
      <c r="AI776" s="172"/>
      <c r="AJ776" s="172"/>
      <c r="AK776" s="172"/>
      <c r="AL776" s="172"/>
      <c r="AM776" s="181"/>
    </row>
    <row r="777" spans="1:39" ht="12.6" customHeight="1" x14ac:dyDescent="0.2">
      <c r="B777" s="53"/>
      <c r="C777" s="54"/>
      <c r="D777" s="149"/>
      <c r="E777" s="150"/>
      <c r="F777" s="163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2"/>
      <c r="U777" s="2"/>
      <c r="V777" s="195"/>
      <c r="W777" s="196"/>
      <c r="X777" s="177"/>
      <c r="Y777" s="172"/>
      <c r="Z777" s="172"/>
      <c r="AA777" s="172"/>
      <c r="AB777" s="172"/>
      <c r="AC777" s="172"/>
      <c r="AD777" s="172"/>
      <c r="AE777" s="172"/>
      <c r="AF777" s="172"/>
      <c r="AG777" s="172"/>
      <c r="AH777" s="172"/>
      <c r="AI777" s="172"/>
      <c r="AJ777" s="172"/>
      <c r="AK777" s="172"/>
      <c r="AL777" s="172"/>
      <c r="AM777" s="181"/>
    </row>
    <row r="778" spans="1:39" ht="12.9" customHeight="1" x14ac:dyDescent="0.2">
      <c r="B778" s="53"/>
      <c r="C778" s="54"/>
      <c r="D778" s="149"/>
      <c r="E778" s="150"/>
      <c r="F778" s="66" t="str">
        <f>IF(VLOOKUP(A775,入力シート!$A$8:$M$1000,2,0)="","",IF(VLOOKUP(A775,入力シート!$A$8:$M$1000,3,0)="",VLOOKUP(A775,入力シート!$A$8:$M$1000,2,0),VLOOKUP(A775,入力シート!$A$8:$M$1000,3,0)))</f>
        <v/>
      </c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70" t="s">
        <v>9</v>
      </c>
      <c r="U778" s="70"/>
      <c r="V778" s="195"/>
      <c r="W778" s="196"/>
      <c r="X778" s="177"/>
      <c r="Y778" s="172"/>
      <c r="Z778" s="172"/>
      <c r="AA778" s="172"/>
      <c r="AB778" s="172"/>
      <c r="AC778" s="172"/>
      <c r="AD778" s="172"/>
      <c r="AE778" s="172"/>
      <c r="AF778" s="172"/>
      <c r="AG778" s="172"/>
      <c r="AH778" s="172"/>
      <c r="AI778" s="172"/>
      <c r="AJ778" s="172"/>
      <c r="AK778" s="172"/>
      <c r="AL778" s="172"/>
      <c r="AM778" s="181"/>
    </row>
    <row r="779" spans="1:39" ht="12.9" customHeight="1" thickBot="1" x14ac:dyDescent="0.25">
      <c r="B779" s="53"/>
      <c r="C779" s="54"/>
      <c r="D779" s="151"/>
      <c r="E779" s="152"/>
      <c r="F779" s="68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71"/>
      <c r="U779" s="71"/>
      <c r="V779" s="197"/>
      <c r="W779" s="198"/>
      <c r="X779" s="178"/>
      <c r="Y779" s="182"/>
      <c r="Z779" s="182"/>
      <c r="AA779" s="182"/>
      <c r="AB779" s="182"/>
      <c r="AC779" s="182"/>
      <c r="AD779" s="182"/>
      <c r="AE779" s="182"/>
      <c r="AF779" s="182"/>
      <c r="AG779" s="182"/>
      <c r="AH779" s="182"/>
      <c r="AI779" s="182"/>
      <c r="AJ779" s="182"/>
      <c r="AK779" s="182"/>
      <c r="AL779" s="182"/>
      <c r="AM779" s="183"/>
    </row>
    <row r="780" spans="1:39" ht="12.9" customHeight="1" x14ac:dyDescent="0.2">
      <c r="B780" s="53"/>
      <c r="C780" s="54"/>
      <c r="D780" s="153" t="s">
        <v>7</v>
      </c>
      <c r="E780" s="154"/>
      <c r="F780" s="159" t="s">
        <v>12</v>
      </c>
      <c r="G780" s="165" t="str">
        <f>IF(VLOOKUP(A775,入力シート!$A$8:$M$1000,4,0)="","",VLOOKUP(A775,入力シート!$A$8:$M$1000,4,0))</f>
        <v/>
      </c>
      <c r="H780" s="166"/>
      <c r="I780" s="166"/>
      <c r="J780" s="166"/>
      <c r="K780" s="166"/>
      <c r="L780" s="166"/>
      <c r="M780" s="155"/>
      <c r="N780" s="155"/>
      <c r="O780" s="155"/>
      <c r="P780" s="155"/>
      <c r="Q780" s="155"/>
      <c r="R780" s="155"/>
      <c r="S780" s="155"/>
      <c r="T780" s="155"/>
      <c r="U780" s="156"/>
      <c r="V780" s="199" t="s">
        <v>15</v>
      </c>
      <c r="W780" s="200"/>
      <c r="X780" s="173"/>
      <c r="Y780" s="174" t="str">
        <f>IF(VLOOKUP(A775,入力シート!$A$8:$M$1000,7,0)="","",VLOOKUP(A775,入力シート!$A$8:$M$1000,7,0))</f>
        <v/>
      </c>
      <c r="Z780" s="174"/>
      <c r="AA780" s="174"/>
      <c r="AB780" s="174"/>
      <c r="AC780" s="174"/>
      <c r="AD780" s="174"/>
      <c r="AE780" s="174"/>
      <c r="AF780" s="174"/>
      <c r="AG780" s="174"/>
      <c r="AH780" s="174"/>
      <c r="AI780" s="174"/>
      <c r="AJ780" s="174"/>
      <c r="AK780" s="174"/>
      <c r="AL780" s="174"/>
      <c r="AM780" s="175"/>
    </row>
    <row r="781" spans="1:39" ht="12.9" customHeight="1" x14ac:dyDescent="0.2">
      <c r="B781" s="53"/>
      <c r="C781" s="54"/>
      <c r="D781" s="149"/>
      <c r="E781" s="150"/>
      <c r="F781" s="160"/>
      <c r="G781" s="167"/>
      <c r="H781" s="168"/>
      <c r="I781" s="168"/>
      <c r="J781" s="168"/>
      <c r="K781" s="168"/>
      <c r="L781" s="168"/>
      <c r="M781" s="157"/>
      <c r="N781" s="157"/>
      <c r="O781" s="157"/>
      <c r="P781" s="157"/>
      <c r="Q781" s="157"/>
      <c r="R781" s="157"/>
      <c r="S781" s="157"/>
      <c r="T781" s="157"/>
      <c r="U781" s="158"/>
      <c r="V781" s="201"/>
      <c r="W781" s="202"/>
      <c r="X781" s="169"/>
      <c r="Y781" s="170"/>
      <c r="Z781" s="170"/>
      <c r="AA781" s="170"/>
      <c r="AB781" s="170"/>
      <c r="AC781" s="170"/>
      <c r="AD781" s="170"/>
      <c r="AE781" s="170"/>
      <c r="AF781" s="170"/>
      <c r="AG781" s="170"/>
      <c r="AH781" s="170"/>
      <c r="AI781" s="170"/>
      <c r="AJ781" s="170"/>
      <c r="AK781" s="170"/>
      <c r="AL781" s="170"/>
      <c r="AM781" s="171"/>
    </row>
    <row r="782" spans="1:39" ht="12.9" customHeight="1" x14ac:dyDescent="0.2">
      <c r="B782" s="53"/>
      <c r="C782" s="54"/>
      <c r="D782" s="149"/>
      <c r="E782" s="150"/>
      <c r="F782" s="74" t="str">
        <f>IF(VLOOKUP(A775,入力シート!$A$8:$M$1000,5,0)="","",VLOOKUP(A775,入力シート!$A$8:$M$1000,5,0))</f>
        <v/>
      </c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6"/>
      <c r="V782" s="203" t="s">
        <v>16</v>
      </c>
      <c r="W782" s="204"/>
      <c r="X782" s="190" t="str">
        <f>IF(Y780="","",IF(VLOOKUP(Y780,入力シート!$A$110:$H$1000,3,0)="","",VLOOKUP(Y780,入力シート!$A$110:$H$1000,3,0)))</f>
        <v/>
      </c>
      <c r="Y782" s="191"/>
      <c r="Z782" s="191"/>
      <c r="AA782" s="191"/>
      <c r="AB782" s="191"/>
      <c r="AC782" s="191"/>
      <c r="AD782" s="191"/>
      <c r="AE782" s="191"/>
      <c r="AF782" s="191"/>
      <c r="AG782" s="191"/>
      <c r="AH782" s="191"/>
      <c r="AI782" s="191"/>
      <c r="AJ782" s="191"/>
      <c r="AK782" s="191"/>
      <c r="AL782" s="191"/>
      <c r="AM782" s="192"/>
    </row>
    <row r="783" spans="1:39" ht="12.9" customHeight="1" x14ac:dyDescent="0.2">
      <c r="B783" s="53"/>
      <c r="C783" s="54"/>
      <c r="D783" s="149"/>
      <c r="E783" s="150"/>
      <c r="F783" s="77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9"/>
      <c r="V783" s="201"/>
      <c r="W783" s="202"/>
      <c r="X783" s="103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5"/>
    </row>
    <row r="784" spans="1:39" ht="12.9" customHeight="1" x14ac:dyDescent="0.2">
      <c r="B784" s="53"/>
      <c r="C784" s="54"/>
      <c r="D784" s="149"/>
      <c r="E784" s="150"/>
      <c r="F784" s="77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9"/>
      <c r="V784" s="205" t="s">
        <v>14</v>
      </c>
      <c r="W784" s="206"/>
      <c r="X784" s="190" t="str">
        <f>IF(VLOOKUP(A775,入力シート!$A$8:$M$1000,9,0)="","",VLOOKUP(A775,入力シート!$A$8:$M$1000,9,0))</f>
        <v/>
      </c>
      <c r="Y784" s="211"/>
      <c r="Z784" s="209" t="s">
        <v>17</v>
      </c>
      <c r="AA784" s="206"/>
      <c r="AB784" s="218" t="str">
        <f>IF(VLOOKUP(A775,入力シート!$A$8:$M$1000,12,0)="","",VLOOKUP(A775,入力シート!$A$8:$M$1000,12,0))</f>
        <v/>
      </c>
      <c r="AC784" s="219"/>
      <c r="AD784" s="219"/>
      <c r="AE784" s="220"/>
      <c r="AF784" s="209" t="s">
        <v>18</v>
      </c>
      <c r="AG784" s="206"/>
      <c r="AH784" s="214" t="str">
        <f>IF(X784="","",IF(AB784="","",X784*AB784))</f>
        <v/>
      </c>
      <c r="AI784" s="215"/>
      <c r="AJ784" s="215"/>
      <c r="AK784" s="215"/>
      <c r="AL784" s="215"/>
      <c r="AM784" s="224"/>
    </row>
    <row r="785" spans="1:41" ht="12.9" customHeight="1" thickBot="1" x14ac:dyDescent="0.25">
      <c r="B785" s="53"/>
      <c r="C785" s="54"/>
      <c r="D785" s="151"/>
      <c r="E785" s="152"/>
      <c r="F785" s="80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2"/>
      <c r="V785" s="207"/>
      <c r="W785" s="208"/>
      <c r="X785" s="212"/>
      <c r="Y785" s="213"/>
      <c r="Z785" s="210"/>
      <c r="AA785" s="208"/>
      <c r="AB785" s="221"/>
      <c r="AC785" s="222"/>
      <c r="AD785" s="222"/>
      <c r="AE785" s="223"/>
      <c r="AF785" s="210"/>
      <c r="AG785" s="208"/>
      <c r="AH785" s="216"/>
      <c r="AI785" s="217"/>
      <c r="AJ785" s="217"/>
      <c r="AK785" s="217"/>
      <c r="AL785" s="217"/>
      <c r="AM785" s="225"/>
    </row>
    <row r="786" spans="1:41" ht="12.9" customHeight="1" thickTop="1" x14ac:dyDescent="0.2">
      <c r="B786" s="53"/>
      <c r="C786" s="54"/>
      <c r="D786" s="35" t="s">
        <v>10</v>
      </c>
      <c r="E786" s="36"/>
      <c r="F786" s="39" t="str">
        <f>IF(VLOOKUP(A775,入力シート!$A$8:$M$1000,6,0)="","",VLOOKUP(A775,入力シート!$A$8:$M$1000,6,0))</f>
        <v/>
      </c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1"/>
      <c r="V786" s="45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</row>
    <row r="787" spans="1:41" ht="12.9" customHeight="1" thickBot="1" x14ac:dyDescent="0.25">
      <c r="B787" s="55"/>
      <c r="C787" s="56"/>
      <c r="D787" s="37"/>
      <c r="E787" s="38"/>
      <c r="F787" s="42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4"/>
      <c r="V787" s="47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  <c r="AM787" s="48"/>
    </row>
    <row r="788" spans="1:41" ht="14.1" customHeight="1" thickTop="1" x14ac:dyDescent="0.2">
      <c r="B788" s="49" t="s">
        <v>24</v>
      </c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AB788" s="17" t="s">
        <v>20</v>
      </c>
      <c r="AC788" s="18"/>
      <c r="AD788" s="18"/>
      <c r="AE788" s="19"/>
      <c r="AF788" s="11" t="s">
        <v>21</v>
      </c>
      <c r="AG788" s="12"/>
      <c r="AH788" s="12"/>
      <c r="AI788" s="12"/>
      <c r="AJ788" s="12"/>
      <c r="AK788" s="12"/>
      <c r="AL788" s="12"/>
      <c r="AM788" s="13"/>
    </row>
    <row r="789" spans="1:41" ht="14.1" customHeight="1" x14ac:dyDescent="0.2"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AB789" s="20"/>
      <c r="AC789" s="21"/>
      <c r="AD789" s="21"/>
      <c r="AE789" s="22"/>
      <c r="AF789" s="14"/>
      <c r="AG789" s="15"/>
      <c r="AH789" s="15"/>
      <c r="AI789" s="15"/>
      <c r="AJ789" s="15"/>
      <c r="AK789" s="15"/>
      <c r="AL789" s="15"/>
      <c r="AM789" s="16"/>
    </row>
    <row r="790" spans="1:41" ht="14.1" customHeight="1" x14ac:dyDescent="0.2">
      <c r="B790" s="17" t="s">
        <v>25</v>
      </c>
      <c r="C790" s="18"/>
      <c r="D790" s="18"/>
      <c r="E790" s="19"/>
      <c r="F790" s="11"/>
      <c r="G790" s="12"/>
      <c r="H790" s="12"/>
      <c r="I790" s="12"/>
      <c r="J790" s="12"/>
      <c r="K790" s="13"/>
      <c r="L790" s="17" t="s">
        <v>26</v>
      </c>
      <c r="M790" s="18"/>
      <c r="N790" s="18"/>
      <c r="O790" s="19"/>
      <c r="P790" s="11"/>
      <c r="Q790" s="12"/>
      <c r="R790" s="12"/>
      <c r="S790" s="12"/>
      <c r="T790" s="12"/>
      <c r="U790" s="13"/>
      <c r="W790" s="23" t="s">
        <v>23</v>
      </c>
      <c r="X790" s="25" t="str">
        <f>IF(SUM(X745,X758,X771,X784)=0,"",SUM(X745,X758,X771,X784))</f>
        <v/>
      </c>
      <c r="Y790" s="18"/>
      <c r="Z790" s="26"/>
      <c r="AA790" s="23" t="s">
        <v>18</v>
      </c>
      <c r="AB790" s="29" t="str">
        <f>IF(SUM(AH745,AH758,AH771,AH784)=0,"",SUM(AH745,AH758,AH771,AH784))</f>
        <v/>
      </c>
      <c r="AC790" s="30"/>
      <c r="AD790" s="30"/>
      <c r="AE790" s="30"/>
      <c r="AF790" s="30"/>
      <c r="AG790" s="30"/>
      <c r="AH790" s="31"/>
      <c r="AI790" s="23" t="s">
        <v>22</v>
      </c>
      <c r="AJ790" s="11"/>
      <c r="AK790" s="12"/>
      <c r="AL790" s="12"/>
      <c r="AM790" s="13"/>
    </row>
    <row r="791" spans="1:41" ht="14.1" customHeight="1" x14ac:dyDescent="0.2">
      <c r="B791" s="20"/>
      <c r="C791" s="21"/>
      <c r="D791" s="21"/>
      <c r="E791" s="22"/>
      <c r="F791" s="14"/>
      <c r="G791" s="15"/>
      <c r="H791" s="15"/>
      <c r="I791" s="15"/>
      <c r="J791" s="15"/>
      <c r="K791" s="16"/>
      <c r="L791" s="20"/>
      <c r="M791" s="21"/>
      <c r="N791" s="21"/>
      <c r="O791" s="22"/>
      <c r="P791" s="14"/>
      <c r="Q791" s="15"/>
      <c r="R791" s="15"/>
      <c r="S791" s="15"/>
      <c r="T791" s="15"/>
      <c r="U791" s="16"/>
      <c r="W791" s="24"/>
      <c r="X791" s="27"/>
      <c r="Y791" s="21"/>
      <c r="Z791" s="28"/>
      <c r="AA791" s="24"/>
      <c r="AB791" s="32"/>
      <c r="AC791" s="33"/>
      <c r="AD791" s="33"/>
      <c r="AE791" s="33"/>
      <c r="AF791" s="33"/>
      <c r="AG791" s="33"/>
      <c r="AH791" s="34"/>
      <c r="AI791" s="24"/>
      <c r="AJ791" s="14"/>
      <c r="AK791" s="15"/>
      <c r="AL791" s="15"/>
      <c r="AM791" s="16"/>
    </row>
    <row r="793" spans="1:41" ht="23.1" customHeight="1" x14ac:dyDescent="0.2">
      <c r="A793" s="127" t="s">
        <v>1089</v>
      </c>
      <c r="B793" s="9" t="s">
        <v>27</v>
      </c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5"/>
      <c r="X793" s="5"/>
      <c r="Y793" s="6"/>
      <c r="Z793" s="226" t="s">
        <v>3</v>
      </c>
      <c r="AA793" s="227"/>
      <c r="AB793" s="227"/>
      <c r="AC793" s="227"/>
      <c r="AD793" s="227"/>
      <c r="AE793" s="228"/>
      <c r="AF793" s="186" t="s">
        <v>4</v>
      </c>
      <c r="AG793" s="187"/>
      <c r="AH793" s="191" t="str">
        <f>IF(F796="","",A795)</f>
        <v/>
      </c>
      <c r="AI793" s="191"/>
      <c r="AJ793" s="184" t="s">
        <v>2</v>
      </c>
      <c r="AK793" s="191" t="str">
        <f>IF(F796="","",AK727)</f>
        <v/>
      </c>
      <c r="AL793" s="191"/>
      <c r="AM793" s="84" t="s">
        <v>1</v>
      </c>
    </row>
    <row r="794" spans="1:41" ht="14.1" customHeight="1" thickBot="1" x14ac:dyDescent="0.25">
      <c r="B794" s="10" t="s">
        <v>0</v>
      </c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7"/>
      <c r="X794" s="7"/>
      <c r="Y794" s="8"/>
      <c r="Z794" s="229"/>
      <c r="AA794" s="230"/>
      <c r="AB794" s="230"/>
      <c r="AC794" s="230"/>
      <c r="AD794" s="230"/>
      <c r="AE794" s="231"/>
      <c r="AF794" s="188"/>
      <c r="AG794" s="189"/>
      <c r="AH794" s="232"/>
      <c r="AI794" s="232"/>
      <c r="AJ794" s="185"/>
      <c r="AK794" s="232"/>
      <c r="AL794" s="232"/>
      <c r="AM794" s="85"/>
    </row>
    <row r="795" spans="1:41" ht="14.1" customHeight="1" thickTop="1" x14ac:dyDescent="0.2">
      <c r="A795" s="1">
        <f>+A729+1</f>
        <v>13</v>
      </c>
      <c r="B795" s="86" t="s">
        <v>6</v>
      </c>
      <c r="C795" s="87"/>
      <c r="D795" s="57" t="s">
        <v>5</v>
      </c>
      <c r="E795" s="58"/>
      <c r="F795" s="63" t="s">
        <v>8</v>
      </c>
      <c r="G795" s="64"/>
      <c r="H795" s="64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3"/>
      <c r="V795" s="94" t="s">
        <v>11</v>
      </c>
      <c r="W795" s="95"/>
      <c r="X795" s="96"/>
      <c r="Y795" s="134" t="str">
        <f>IF(F796="","",IF(入力シート!$F$5="","",入力シート!$F$5))</f>
        <v/>
      </c>
      <c r="Z795" s="135"/>
      <c r="AA795" s="135"/>
      <c r="AB795" s="135"/>
      <c r="AC795" s="135"/>
      <c r="AD795" s="135"/>
      <c r="AE795" s="135"/>
      <c r="AF795" s="135"/>
      <c r="AG795" s="135"/>
      <c r="AH795" s="135"/>
      <c r="AI795" s="135"/>
      <c r="AJ795" s="135"/>
      <c r="AK795" s="135"/>
      <c r="AL795" s="135"/>
      <c r="AM795" s="136"/>
      <c r="AO795" s="1" t="str">
        <f>IF(F796="","",AO729+1)</f>
        <v/>
      </c>
    </row>
    <row r="796" spans="1:41" ht="14.1" customHeight="1" x14ac:dyDescent="0.2">
      <c r="B796" s="88"/>
      <c r="C796" s="89"/>
      <c r="D796" s="59"/>
      <c r="E796" s="60"/>
      <c r="F796" s="66" t="str">
        <f>IF(F805="","",IF(入力シート!$B$5="","",IF(入力シート!$C$5="",入力シート!$B$5,CONCATENATE(入力シート!$B$5,$A$1,入力シート!$C$5))))</f>
        <v/>
      </c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70" t="s">
        <v>9</v>
      </c>
      <c r="U796" s="106"/>
      <c r="V796" s="97"/>
      <c r="W796" s="98"/>
      <c r="X796" s="99"/>
      <c r="Y796" s="137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9"/>
    </row>
    <row r="797" spans="1:41" ht="14.1" customHeight="1" x14ac:dyDescent="0.2">
      <c r="B797" s="88"/>
      <c r="C797" s="89"/>
      <c r="D797" s="61"/>
      <c r="E797" s="62"/>
      <c r="F797" s="68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71"/>
      <c r="U797" s="107"/>
      <c r="V797" s="100"/>
      <c r="W797" s="101"/>
      <c r="X797" s="102"/>
      <c r="Y797" s="140"/>
      <c r="Z797" s="141"/>
      <c r="AA797" s="141"/>
      <c r="AB797" s="141"/>
      <c r="AC797" s="141"/>
      <c r="AD797" s="141"/>
      <c r="AE797" s="141"/>
      <c r="AF797" s="141"/>
      <c r="AG797" s="141"/>
      <c r="AH797" s="141"/>
      <c r="AI797" s="141"/>
      <c r="AJ797" s="141"/>
      <c r="AK797" s="141"/>
      <c r="AL797" s="141"/>
      <c r="AM797" s="142"/>
    </row>
    <row r="798" spans="1:41" ht="14.1" customHeight="1" x14ac:dyDescent="0.2">
      <c r="B798" s="88"/>
      <c r="C798" s="89"/>
      <c r="D798" s="72" t="s">
        <v>7</v>
      </c>
      <c r="E798" s="73"/>
      <c r="F798" s="146" t="s">
        <v>12</v>
      </c>
      <c r="G798" s="143" t="str">
        <f>IF(F796="","",IF(入力シート!$D$5="","",入力シート!$D$5))</f>
        <v/>
      </c>
      <c r="H798" s="144"/>
      <c r="I798" s="144"/>
      <c r="J798" s="144"/>
      <c r="K798" s="144"/>
      <c r="L798" s="145"/>
      <c r="M798" s="110" t="s">
        <v>8</v>
      </c>
      <c r="N798" s="111"/>
      <c r="O798" s="111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  <c r="AA798" s="112"/>
      <c r="AB798" s="112"/>
      <c r="AC798" s="112"/>
      <c r="AD798" s="112"/>
      <c r="AE798" s="112"/>
      <c r="AF798" s="112"/>
      <c r="AG798" s="112"/>
      <c r="AH798" s="112"/>
      <c r="AI798" s="112"/>
      <c r="AJ798" s="112"/>
      <c r="AK798" s="112"/>
      <c r="AL798" s="112"/>
      <c r="AM798" s="113"/>
    </row>
    <row r="799" spans="1:41" ht="14.1" customHeight="1" x14ac:dyDescent="0.2">
      <c r="B799" s="88"/>
      <c r="C799" s="89"/>
      <c r="D799" s="59"/>
      <c r="E799" s="60"/>
      <c r="F799" s="128" t="str">
        <f>IF(F796="","",IF(入力シート!$E$5="","",入力シート!$E$5))</f>
        <v/>
      </c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30"/>
    </row>
    <row r="800" spans="1:41" ht="14.1" customHeight="1" thickBot="1" x14ac:dyDescent="0.25">
      <c r="B800" s="90"/>
      <c r="C800" s="91"/>
      <c r="D800" s="108"/>
      <c r="E800" s="109"/>
      <c r="F800" s="131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  <c r="AF800" s="132"/>
      <c r="AG800" s="132"/>
      <c r="AH800" s="132"/>
      <c r="AI800" s="132"/>
      <c r="AJ800" s="132"/>
      <c r="AK800" s="132"/>
      <c r="AL800" s="132"/>
      <c r="AM800" s="133"/>
    </row>
    <row r="801" spans="1:39" ht="6" customHeight="1" thickTop="1" thickBot="1" x14ac:dyDescent="0.25"/>
    <row r="802" spans="1:39" ht="14.1" customHeight="1" thickTop="1" x14ac:dyDescent="0.2">
      <c r="A802" s="1">
        <f>+A736+4</f>
        <v>49</v>
      </c>
      <c r="B802" s="83" t="s">
        <v>19</v>
      </c>
      <c r="C802" s="52"/>
      <c r="D802" s="147" t="s">
        <v>5</v>
      </c>
      <c r="E802" s="148"/>
      <c r="F802" s="63" t="s">
        <v>8</v>
      </c>
      <c r="G802" s="64"/>
      <c r="H802" s="64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193" t="s">
        <v>13</v>
      </c>
      <c r="W802" s="194"/>
      <c r="X802" s="176"/>
      <c r="Y802" s="179" t="str">
        <f>IF(Y807="","",VLOOKUP(Y807,入力シート!$A$110:$H$10000,2,0))</f>
        <v/>
      </c>
      <c r="Z802" s="179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80"/>
    </row>
    <row r="803" spans="1:39" ht="12.6" customHeight="1" x14ac:dyDescent="0.2">
      <c r="B803" s="53"/>
      <c r="C803" s="54"/>
      <c r="D803" s="149"/>
      <c r="E803" s="150"/>
      <c r="F803" s="161" t="str">
        <f>IF(VLOOKUP(A802,入力シート!$A$8:$M$1000,2,0)="","",IF(VLOOKUP(A802,入力シート!$A$8:$M$1000,3,0)="","",VLOOKUP(A802,入力シート!$A$8:$M$1000,2,0)))</f>
        <v/>
      </c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2"/>
      <c r="U803" s="2"/>
      <c r="V803" s="195"/>
      <c r="W803" s="196"/>
      <c r="X803" s="177"/>
      <c r="Y803" s="172"/>
      <c r="Z803" s="172"/>
      <c r="AA803" s="172"/>
      <c r="AB803" s="172"/>
      <c r="AC803" s="172"/>
      <c r="AD803" s="172"/>
      <c r="AE803" s="172"/>
      <c r="AF803" s="172"/>
      <c r="AG803" s="172"/>
      <c r="AH803" s="172"/>
      <c r="AI803" s="172"/>
      <c r="AJ803" s="172"/>
      <c r="AK803" s="172"/>
      <c r="AL803" s="172"/>
      <c r="AM803" s="181"/>
    </row>
    <row r="804" spans="1:39" ht="12.6" customHeight="1" x14ac:dyDescent="0.2">
      <c r="B804" s="53"/>
      <c r="C804" s="54"/>
      <c r="D804" s="149"/>
      <c r="E804" s="150"/>
      <c r="F804" s="163"/>
      <c r="G804" s="164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2"/>
      <c r="U804" s="2"/>
      <c r="V804" s="195"/>
      <c r="W804" s="196"/>
      <c r="X804" s="177"/>
      <c r="Y804" s="172"/>
      <c r="Z804" s="172"/>
      <c r="AA804" s="172"/>
      <c r="AB804" s="172"/>
      <c r="AC804" s="172"/>
      <c r="AD804" s="172"/>
      <c r="AE804" s="172"/>
      <c r="AF804" s="172"/>
      <c r="AG804" s="172"/>
      <c r="AH804" s="172"/>
      <c r="AI804" s="172"/>
      <c r="AJ804" s="172"/>
      <c r="AK804" s="172"/>
      <c r="AL804" s="172"/>
      <c r="AM804" s="181"/>
    </row>
    <row r="805" spans="1:39" ht="12.9" customHeight="1" x14ac:dyDescent="0.2">
      <c r="B805" s="53"/>
      <c r="C805" s="54"/>
      <c r="D805" s="149"/>
      <c r="E805" s="150"/>
      <c r="F805" s="66" t="str">
        <f>IF(VLOOKUP(A802,入力シート!$A$8:$M$1000,2,0)="","",IF(VLOOKUP(A802,入力シート!$A$8:$M$1000,3,0)="",VLOOKUP(A802,入力シート!$A$8:$M$1000,2,0),VLOOKUP(A802,入力シート!$A$8:$M$1000,3,0)))</f>
        <v/>
      </c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70" t="s">
        <v>9</v>
      </c>
      <c r="U805" s="70"/>
      <c r="V805" s="195"/>
      <c r="W805" s="196"/>
      <c r="X805" s="177"/>
      <c r="Y805" s="172"/>
      <c r="Z805" s="172"/>
      <c r="AA805" s="172"/>
      <c r="AB805" s="172"/>
      <c r="AC805" s="172"/>
      <c r="AD805" s="172"/>
      <c r="AE805" s="172"/>
      <c r="AF805" s="172"/>
      <c r="AG805" s="172"/>
      <c r="AH805" s="172"/>
      <c r="AI805" s="172"/>
      <c r="AJ805" s="172"/>
      <c r="AK805" s="172"/>
      <c r="AL805" s="172"/>
      <c r="AM805" s="181"/>
    </row>
    <row r="806" spans="1:39" ht="12.9" customHeight="1" thickBot="1" x14ac:dyDescent="0.25">
      <c r="B806" s="53"/>
      <c r="C806" s="54"/>
      <c r="D806" s="151"/>
      <c r="E806" s="152"/>
      <c r="F806" s="68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71"/>
      <c r="U806" s="71"/>
      <c r="V806" s="197"/>
      <c r="W806" s="198"/>
      <c r="X806" s="178"/>
      <c r="Y806" s="182"/>
      <c r="Z806" s="182"/>
      <c r="AA806" s="182"/>
      <c r="AB806" s="182"/>
      <c r="AC806" s="182"/>
      <c r="AD806" s="182"/>
      <c r="AE806" s="182"/>
      <c r="AF806" s="182"/>
      <c r="AG806" s="182"/>
      <c r="AH806" s="182"/>
      <c r="AI806" s="182"/>
      <c r="AJ806" s="182"/>
      <c r="AK806" s="182"/>
      <c r="AL806" s="182"/>
      <c r="AM806" s="183"/>
    </row>
    <row r="807" spans="1:39" ht="12.9" customHeight="1" x14ac:dyDescent="0.2">
      <c r="B807" s="53"/>
      <c r="C807" s="54"/>
      <c r="D807" s="153" t="s">
        <v>7</v>
      </c>
      <c r="E807" s="154"/>
      <c r="F807" s="159" t="s">
        <v>12</v>
      </c>
      <c r="G807" s="165" t="str">
        <f>IF(VLOOKUP(A802,入力シート!$A$8:$M$1000,4,0)="","",VLOOKUP(A802,入力シート!$A$8:$M$1000,4,0))</f>
        <v/>
      </c>
      <c r="H807" s="166"/>
      <c r="I807" s="166"/>
      <c r="J807" s="166"/>
      <c r="K807" s="166"/>
      <c r="L807" s="166"/>
      <c r="M807" s="155"/>
      <c r="N807" s="155"/>
      <c r="O807" s="155"/>
      <c r="P807" s="155"/>
      <c r="Q807" s="155"/>
      <c r="R807" s="155"/>
      <c r="S807" s="155"/>
      <c r="T807" s="155"/>
      <c r="U807" s="156"/>
      <c r="V807" s="199" t="s">
        <v>15</v>
      </c>
      <c r="W807" s="200"/>
      <c r="X807" s="173"/>
      <c r="Y807" s="174" t="str">
        <f>IF(VLOOKUP(A802,入力シート!$A$8:$M$1000,7,0)="","",VLOOKUP(A802,入力シート!$A$8:$M$1000,7,0))</f>
        <v/>
      </c>
      <c r="Z807" s="174"/>
      <c r="AA807" s="174"/>
      <c r="AB807" s="174"/>
      <c r="AC807" s="174"/>
      <c r="AD807" s="174"/>
      <c r="AE807" s="174"/>
      <c r="AF807" s="174"/>
      <c r="AG807" s="174"/>
      <c r="AH807" s="174"/>
      <c r="AI807" s="174"/>
      <c r="AJ807" s="174"/>
      <c r="AK807" s="174"/>
      <c r="AL807" s="174"/>
      <c r="AM807" s="175"/>
    </row>
    <row r="808" spans="1:39" ht="12.9" customHeight="1" x14ac:dyDescent="0.2">
      <c r="B808" s="53"/>
      <c r="C808" s="54"/>
      <c r="D808" s="149"/>
      <c r="E808" s="150"/>
      <c r="F808" s="160"/>
      <c r="G808" s="167"/>
      <c r="H808" s="168"/>
      <c r="I808" s="168"/>
      <c r="J808" s="168"/>
      <c r="K808" s="168"/>
      <c r="L808" s="168"/>
      <c r="M808" s="157"/>
      <c r="N808" s="157"/>
      <c r="O808" s="157"/>
      <c r="P808" s="157"/>
      <c r="Q808" s="157"/>
      <c r="R808" s="157"/>
      <c r="S808" s="157"/>
      <c r="T808" s="157"/>
      <c r="U808" s="158"/>
      <c r="V808" s="201"/>
      <c r="W808" s="202"/>
      <c r="X808" s="169"/>
      <c r="Y808" s="170"/>
      <c r="Z808" s="170"/>
      <c r="AA808" s="170"/>
      <c r="AB808" s="170"/>
      <c r="AC808" s="170"/>
      <c r="AD808" s="170"/>
      <c r="AE808" s="170"/>
      <c r="AF808" s="170"/>
      <c r="AG808" s="170"/>
      <c r="AH808" s="170"/>
      <c r="AI808" s="170"/>
      <c r="AJ808" s="170"/>
      <c r="AK808" s="170"/>
      <c r="AL808" s="170"/>
      <c r="AM808" s="171"/>
    </row>
    <row r="809" spans="1:39" ht="12.9" customHeight="1" x14ac:dyDescent="0.2">
      <c r="B809" s="53"/>
      <c r="C809" s="54"/>
      <c r="D809" s="149"/>
      <c r="E809" s="150"/>
      <c r="F809" s="74" t="str">
        <f>IF(VLOOKUP(A802,入力シート!$A$8:$M$1000,5,0)="","",VLOOKUP(A802,入力シート!$A$8:$M$1000,5,0))</f>
        <v/>
      </c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6"/>
      <c r="V809" s="203" t="s">
        <v>16</v>
      </c>
      <c r="W809" s="204"/>
      <c r="X809" s="190" t="str">
        <f>IF(Y807="","",IF(VLOOKUP(Y807,入力シート!$A$110:$H$1000,3,0)="","",VLOOKUP(Y807,入力シート!$A$110:$H$1000,3,0)))</f>
        <v/>
      </c>
      <c r="Y809" s="191"/>
      <c r="Z809" s="191"/>
      <c r="AA809" s="191"/>
      <c r="AB809" s="191"/>
      <c r="AC809" s="191"/>
      <c r="AD809" s="191"/>
      <c r="AE809" s="191"/>
      <c r="AF809" s="191"/>
      <c r="AG809" s="191"/>
      <c r="AH809" s="191"/>
      <c r="AI809" s="191"/>
      <c r="AJ809" s="191"/>
      <c r="AK809" s="191"/>
      <c r="AL809" s="191"/>
      <c r="AM809" s="192"/>
    </row>
    <row r="810" spans="1:39" ht="12.9" customHeight="1" x14ac:dyDescent="0.2">
      <c r="B810" s="53"/>
      <c r="C810" s="54"/>
      <c r="D810" s="149"/>
      <c r="E810" s="150"/>
      <c r="F810" s="77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9"/>
      <c r="V810" s="201"/>
      <c r="W810" s="202"/>
      <c r="X810" s="103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5"/>
    </row>
    <row r="811" spans="1:39" ht="12.9" customHeight="1" x14ac:dyDescent="0.2">
      <c r="B811" s="53"/>
      <c r="C811" s="54"/>
      <c r="D811" s="149"/>
      <c r="E811" s="150"/>
      <c r="F811" s="77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9"/>
      <c r="V811" s="205" t="s">
        <v>14</v>
      </c>
      <c r="W811" s="206"/>
      <c r="X811" s="190" t="str">
        <f>IF(VLOOKUP(A802,入力シート!$A$8:$M$1000,9,0)="","",VLOOKUP(A802,入力シート!$A$8:$M$1000,9,0))</f>
        <v/>
      </c>
      <c r="Y811" s="211"/>
      <c r="Z811" s="209" t="s">
        <v>17</v>
      </c>
      <c r="AA811" s="206"/>
      <c r="AB811" s="218" t="str">
        <f>IF(VLOOKUP(A802,入力シート!$A$8:$M$1000,12,0)="","",VLOOKUP(A802,入力シート!$A$8:$M$1000,12,0))</f>
        <v/>
      </c>
      <c r="AC811" s="219"/>
      <c r="AD811" s="219"/>
      <c r="AE811" s="220"/>
      <c r="AF811" s="209" t="s">
        <v>18</v>
      </c>
      <c r="AG811" s="206"/>
      <c r="AH811" s="214" t="str">
        <f>IF(X811="","",IF(AB811="","",X811*AB811))</f>
        <v/>
      </c>
      <c r="AI811" s="215"/>
      <c r="AJ811" s="215"/>
      <c r="AK811" s="215"/>
      <c r="AL811" s="215"/>
      <c r="AM811" s="224"/>
    </row>
    <row r="812" spans="1:39" ht="12.9" customHeight="1" thickBot="1" x14ac:dyDescent="0.25">
      <c r="B812" s="53"/>
      <c r="C812" s="54"/>
      <c r="D812" s="151"/>
      <c r="E812" s="152"/>
      <c r="F812" s="80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2"/>
      <c r="V812" s="207"/>
      <c r="W812" s="208"/>
      <c r="X812" s="212"/>
      <c r="Y812" s="213"/>
      <c r="Z812" s="210"/>
      <c r="AA812" s="208"/>
      <c r="AB812" s="221"/>
      <c r="AC812" s="222"/>
      <c r="AD812" s="222"/>
      <c r="AE812" s="223"/>
      <c r="AF812" s="210"/>
      <c r="AG812" s="208"/>
      <c r="AH812" s="216"/>
      <c r="AI812" s="217"/>
      <c r="AJ812" s="217"/>
      <c r="AK812" s="217"/>
      <c r="AL812" s="217"/>
      <c r="AM812" s="225"/>
    </row>
    <row r="813" spans="1:39" ht="12.9" customHeight="1" thickTop="1" x14ac:dyDescent="0.2">
      <c r="B813" s="53"/>
      <c r="C813" s="54"/>
      <c r="D813" s="35" t="s">
        <v>10</v>
      </c>
      <c r="E813" s="36"/>
      <c r="F813" s="39" t="str">
        <f>IF(VLOOKUP(A802,入力シート!$A$8:$M$1000,6,0)="","",VLOOKUP(A802,入力シート!$A$8:$M$1000,6,0))</f>
        <v/>
      </c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1"/>
      <c r="V813" s="45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</row>
    <row r="814" spans="1:39" ht="12.9" customHeight="1" thickBot="1" x14ac:dyDescent="0.25">
      <c r="B814" s="55"/>
      <c r="C814" s="56"/>
      <c r="D814" s="37"/>
      <c r="E814" s="38"/>
      <c r="F814" s="42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4"/>
      <c r="V814" s="47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  <c r="AM814" s="48"/>
    </row>
    <row r="815" spans="1:39" ht="14.1" customHeight="1" thickTop="1" x14ac:dyDescent="0.2">
      <c r="A815" s="1">
        <f>+A802+1</f>
        <v>50</v>
      </c>
      <c r="B815" s="51" t="s">
        <v>1081</v>
      </c>
      <c r="C815" s="52"/>
      <c r="D815" s="147" t="s">
        <v>5</v>
      </c>
      <c r="E815" s="148"/>
      <c r="F815" s="63" t="s">
        <v>8</v>
      </c>
      <c r="G815" s="64"/>
      <c r="H815" s="64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193" t="s">
        <v>13</v>
      </c>
      <c r="W815" s="194"/>
      <c r="X815" s="176"/>
      <c r="Y815" s="179" t="str">
        <f>IF(Y820="","",VLOOKUP(Y820,入力シート!$A$110:$H$10000,2,0))</f>
        <v/>
      </c>
      <c r="Z815" s="179"/>
      <c r="AA815" s="179"/>
      <c r="AB815" s="179"/>
      <c r="AC815" s="179"/>
      <c r="AD815" s="179"/>
      <c r="AE815" s="179"/>
      <c r="AF815" s="179"/>
      <c r="AG815" s="179"/>
      <c r="AH815" s="179"/>
      <c r="AI815" s="179"/>
      <c r="AJ815" s="179"/>
      <c r="AK815" s="179"/>
      <c r="AL815" s="179"/>
      <c r="AM815" s="180"/>
    </row>
    <row r="816" spans="1:39" ht="12.6" customHeight="1" x14ac:dyDescent="0.2">
      <c r="B816" s="53"/>
      <c r="C816" s="54"/>
      <c r="D816" s="149"/>
      <c r="E816" s="150"/>
      <c r="F816" s="161" t="str">
        <f>IF(VLOOKUP(A815,入力シート!$A$8:$M$1000,2,0)="","",IF(VLOOKUP(A815,入力シート!$A$8:$M$1000,3,0)="","",VLOOKUP(A815,入力シート!$A$8:$M$1000,2,0)))</f>
        <v/>
      </c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2"/>
      <c r="U816" s="2"/>
      <c r="V816" s="195"/>
      <c r="W816" s="196"/>
      <c r="X816" s="177"/>
      <c r="Y816" s="172"/>
      <c r="Z816" s="172"/>
      <c r="AA816" s="172"/>
      <c r="AB816" s="172"/>
      <c r="AC816" s="172"/>
      <c r="AD816" s="172"/>
      <c r="AE816" s="172"/>
      <c r="AF816" s="172"/>
      <c r="AG816" s="172"/>
      <c r="AH816" s="172"/>
      <c r="AI816" s="172"/>
      <c r="AJ816" s="172"/>
      <c r="AK816" s="172"/>
      <c r="AL816" s="172"/>
      <c r="AM816" s="181"/>
    </row>
    <row r="817" spans="1:39" ht="12.6" customHeight="1" x14ac:dyDescent="0.2">
      <c r="B817" s="53"/>
      <c r="C817" s="54"/>
      <c r="D817" s="149"/>
      <c r="E817" s="150"/>
      <c r="F817" s="163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2"/>
      <c r="U817" s="2"/>
      <c r="V817" s="195"/>
      <c r="W817" s="196"/>
      <c r="X817" s="177"/>
      <c r="Y817" s="172"/>
      <c r="Z817" s="172"/>
      <c r="AA817" s="172"/>
      <c r="AB817" s="172"/>
      <c r="AC817" s="172"/>
      <c r="AD817" s="172"/>
      <c r="AE817" s="172"/>
      <c r="AF817" s="172"/>
      <c r="AG817" s="172"/>
      <c r="AH817" s="172"/>
      <c r="AI817" s="172"/>
      <c r="AJ817" s="172"/>
      <c r="AK817" s="172"/>
      <c r="AL817" s="172"/>
      <c r="AM817" s="181"/>
    </row>
    <row r="818" spans="1:39" ht="12.9" customHeight="1" x14ac:dyDescent="0.2">
      <c r="B818" s="53"/>
      <c r="C818" s="54"/>
      <c r="D818" s="149"/>
      <c r="E818" s="150"/>
      <c r="F818" s="66" t="str">
        <f>IF(VLOOKUP(A815,入力シート!$A$8:$M$1000,2,0)="","",IF(VLOOKUP(A815,入力シート!$A$8:$M$1000,3,0)="",VLOOKUP(A815,入力シート!$A$8:$M$1000,2,0),VLOOKUP(A815,入力シート!$A$8:$M$1000,3,0)))</f>
        <v/>
      </c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70" t="s">
        <v>9</v>
      </c>
      <c r="U818" s="70"/>
      <c r="V818" s="195"/>
      <c r="W818" s="196"/>
      <c r="X818" s="177"/>
      <c r="Y818" s="172"/>
      <c r="Z818" s="172"/>
      <c r="AA818" s="172"/>
      <c r="AB818" s="172"/>
      <c r="AC818" s="172"/>
      <c r="AD818" s="172"/>
      <c r="AE818" s="172"/>
      <c r="AF818" s="172"/>
      <c r="AG818" s="172"/>
      <c r="AH818" s="172"/>
      <c r="AI818" s="172"/>
      <c r="AJ818" s="172"/>
      <c r="AK818" s="172"/>
      <c r="AL818" s="172"/>
      <c r="AM818" s="181"/>
    </row>
    <row r="819" spans="1:39" ht="12.9" customHeight="1" thickBot="1" x14ac:dyDescent="0.25">
      <c r="B819" s="53"/>
      <c r="C819" s="54"/>
      <c r="D819" s="151"/>
      <c r="E819" s="152"/>
      <c r="F819" s="68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71"/>
      <c r="U819" s="71"/>
      <c r="V819" s="197"/>
      <c r="W819" s="198"/>
      <c r="X819" s="178"/>
      <c r="Y819" s="182"/>
      <c r="Z819" s="182"/>
      <c r="AA819" s="182"/>
      <c r="AB819" s="182"/>
      <c r="AC819" s="182"/>
      <c r="AD819" s="182"/>
      <c r="AE819" s="182"/>
      <c r="AF819" s="182"/>
      <c r="AG819" s="182"/>
      <c r="AH819" s="182"/>
      <c r="AI819" s="182"/>
      <c r="AJ819" s="182"/>
      <c r="AK819" s="182"/>
      <c r="AL819" s="182"/>
      <c r="AM819" s="183"/>
    </row>
    <row r="820" spans="1:39" ht="12.9" customHeight="1" x14ac:dyDescent="0.2">
      <c r="B820" s="53"/>
      <c r="C820" s="54"/>
      <c r="D820" s="153" t="s">
        <v>7</v>
      </c>
      <c r="E820" s="154"/>
      <c r="F820" s="159" t="s">
        <v>12</v>
      </c>
      <c r="G820" s="165" t="str">
        <f>IF(VLOOKUP(A815,入力シート!$A$8:$M$1000,4,0)="","",VLOOKUP(A815,入力シート!$A$8:$M$1000,4,0))</f>
        <v/>
      </c>
      <c r="H820" s="166"/>
      <c r="I820" s="166"/>
      <c r="J820" s="166"/>
      <c r="K820" s="166"/>
      <c r="L820" s="166"/>
      <c r="M820" s="155"/>
      <c r="N820" s="155"/>
      <c r="O820" s="155"/>
      <c r="P820" s="155"/>
      <c r="Q820" s="155"/>
      <c r="R820" s="155"/>
      <c r="S820" s="155"/>
      <c r="T820" s="155"/>
      <c r="U820" s="156"/>
      <c r="V820" s="199" t="s">
        <v>15</v>
      </c>
      <c r="W820" s="200"/>
      <c r="X820" s="173"/>
      <c r="Y820" s="174" t="str">
        <f>IF(VLOOKUP(A815,入力シート!$A$8:$M$1000,7,0)="","",VLOOKUP(A815,入力シート!$A$8:$M$1000,7,0))</f>
        <v/>
      </c>
      <c r="Z820" s="174"/>
      <c r="AA820" s="174"/>
      <c r="AB820" s="174"/>
      <c r="AC820" s="174"/>
      <c r="AD820" s="174"/>
      <c r="AE820" s="174"/>
      <c r="AF820" s="174"/>
      <c r="AG820" s="174"/>
      <c r="AH820" s="174"/>
      <c r="AI820" s="174"/>
      <c r="AJ820" s="174"/>
      <c r="AK820" s="174"/>
      <c r="AL820" s="174"/>
      <c r="AM820" s="175"/>
    </row>
    <row r="821" spans="1:39" ht="12.9" customHeight="1" x14ac:dyDescent="0.2">
      <c r="B821" s="53"/>
      <c r="C821" s="54"/>
      <c r="D821" s="149"/>
      <c r="E821" s="150"/>
      <c r="F821" s="160"/>
      <c r="G821" s="167"/>
      <c r="H821" s="168"/>
      <c r="I821" s="168"/>
      <c r="J821" s="168"/>
      <c r="K821" s="168"/>
      <c r="L821" s="168"/>
      <c r="M821" s="157"/>
      <c r="N821" s="157"/>
      <c r="O821" s="157"/>
      <c r="P821" s="157"/>
      <c r="Q821" s="157"/>
      <c r="R821" s="157"/>
      <c r="S821" s="157"/>
      <c r="T821" s="157"/>
      <c r="U821" s="158"/>
      <c r="V821" s="201"/>
      <c r="W821" s="202"/>
      <c r="X821" s="169"/>
      <c r="Y821" s="170"/>
      <c r="Z821" s="170"/>
      <c r="AA821" s="170"/>
      <c r="AB821" s="170"/>
      <c r="AC821" s="170"/>
      <c r="AD821" s="170"/>
      <c r="AE821" s="170"/>
      <c r="AF821" s="170"/>
      <c r="AG821" s="170"/>
      <c r="AH821" s="170"/>
      <c r="AI821" s="170"/>
      <c r="AJ821" s="170"/>
      <c r="AK821" s="170"/>
      <c r="AL821" s="170"/>
      <c r="AM821" s="171"/>
    </row>
    <row r="822" spans="1:39" ht="12.9" customHeight="1" x14ac:dyDescent="0.2">
      <c r="B822" s="53"/>
      <c r="C822" s="54"/>
      <c r="D822" s="149"/>
      <c r="E822" s="150"/>
      <c r="F822" s="74" t="str">
        <f>IF(VLOOKUP(A815,入力シート!$A$8:$M$1000,5,0)="","",VLOOKUP(A815,入力シート!$A$8:$M$1000,5,0))</f>
        <v/>
      </c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6"/>
      <c r="V822" s="203" t="s">
        <v>16</v>
      </c>
      <c r="W822" s="204"/>
      <c r="X822" s="190" t="str">
        <f>IF(Y820="","",IF(VLOOKUP(Y820,入力シート!$A$110:$H$1000,3,0)="","",VLOOKUP(Y820,入力シート!$A$110:$H$1000,3,0)))</f>
        <v/>
      </c>
      <c r="Y822" s="191"/>
      <c r="Z822" s="191"/>
      <c r="AA822" s="191"/>
      <c r="AB822" s="191"/>
      <c r="AC822" s="191"/>
      <c r="AD822" s="191"/>
      <c r="AE822" s="191"/>
      <c r="AF822" s="191"/>
      <c r="AG822" s="191"/>
      <c r="AH822" s="191"/>
      <c r="AI822" s="191"/>
      <c r="AJ822" s="191"/>
      <c r="AK822" s="191"/>
      <c r="AL822" s="191"/>
      <c r="AM822" s="192"/>
    </row>
    <row r="823" spans="1:39" ht="12.9" customHeight="1" x14ac:dyDescent="0.2">
      <c r="B823" s="53"/>
      <c r="C823" s="54"/>
      <c r="D823" s="149"/>
      <c r="E823" s="150"/>
      <c r="F823" s="77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9"/>
      <c r="V823" s="201"/>
      <c r="W823" s="202"/>
      <c r="X823" s="103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5"/>
    </row>
    <row r="824" spans="1:39" ht="12.9" customHeight="1" x14ac:dyDescent="0.2">
      <c r="B824" s="53"/>
      <c r="C824" s="54"/>
      <c r="D824" s="149"/>
      <c r="E824" s="150"/>
      <c r="F824" s="77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9"/>
      <c r="V824" s="205" t="s">
        <v>14</v>
      </c>
      <c r="W824" s="206"/>
      <c r="X824" s="190" t="str">
        <f>IF(VLOOKUP(A815,入力シート!$A$8:$M$1000,9,0)="","",VLOOKUP(A815,入力シート!$A$8:$M$1000,9,0))</f>
        <v/>
      </c>
      <c r="Y824" s="211"/>
      <c r="Z824" s="209" t="s">
        <v>17</v>
      </c>
      <c r="AA824" s="206"/>
      <c r="AB824" s="218" t="str">
        <f>IF(VLOOKUP(A815,入力シート!$A$8:$M$1000,12,0)="","",VLOOKUP(A815,入力シート!$A$8:$M$1000,12,0))</f>
        <v/>
      </c>
      <c r="AC824" s="219"/>
      <c r="AD824" s="219"/>
      <c r="AE824" s="220"/>
      <c r="AF824" s="209" t="s">
        <v>18</v>
      </c>
      <c r="AG824" s="206"/>
      <c r="AH824" s="214" t="str">
        <f>IF(X824="","",IF(AB824="","",X824*AB824))</f>
        <v/>
      </c>
      <c r="AI824" s="215"/>
      <c r="AJ824" s="215"/>
      <c r="AK824" s="215"/>
      <c r="AL824" s="215"/>
      <c r="AM824" s="224"/>
    </row>
    <row r="825" spans="1:39" ht="12.9" customHeight="1" thickBot="1" x14ac:dyDescent="0.25">
      <c r="B825" s="53"/>
      <c r="C825" s="54"/>
      <c r="D825" s="151"/>
      <c r="E825" s="152"/>
      <c r="F825" s="80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2"/>
      <c r="V825" s="207"/>
      <c r="W825" s="208"/>
      <c r="X825" s="212"/>
      <c r="Y825" s="213"/>
      <c r="Z825" s="210"/>
      <c r="AA825" s="208"/>
      <c r="AB825" s="221"/>
      <c r="AC825" s="222"/>
      <c r="AD825" s="222"/>
      <c r="AE825" s="223"/>
      <c r="AF825" s="210"/>
      <c r="AG825" s="208"/>
      <c r="AH825" s="216"/>
      <c r="AI825" s="217"/>
      <c r="AJ825" s="217"/>
      <c r="AK825" s="217"/>
      <c r="AL825" s="217"/>
      <c r="AM825" s="225"/>
    </row>
    <row r="826" spans="1:39" ht="12.9" customHeight="1" thickTop="1" x14ac:dyDescent="0.2">
      <c r="B826" s="53"/>
      <c r="C826" s="54"/>
      <c r="D826" s="35" t="s">
        <v>10</v>
      </c>
      <c r="E826" s="36"/>
      <c r="F826" s="39" t="str">
        <f>IF(VLOOKUP(A815,入力シート!$A$8:$M$1000,6,0)="","",VLOOKUP(A815,入力シート!$A$8:$M$1000,6,0))</f>
        <v/>
      </c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1"/>
      <c r="V826" s="45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</row>
    <row r="827" spans="1:39" ht="12.9" customHeight="1" thickBot="1" x14ac:dyDescent="0.25">
      <c r="B827" s="55"/>
      <c r="C827" s="56"/>
      <c r="D827" s="37"/>
      <c r="E827" s="38"/>
      <c r="F827" s="42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4"/>
      <c r="V827" s="47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  <c r="AM827" s="48"/>
    </row>
    <row r="828" spans="1:39" ht="14.1" customHeight="1" thickTop="1" x14ac:dyDescent="0.2">
      <c r="A828" s="1">
        <f>+A815+1</f>
        <v>51</v>
      </c>
      <c r="B828" s="51" t="s">
        <v>1082</v>
      </c>
      <c r="C828" s="52"/>
      <c r="D828" s="147" t="s">
        <v>5</v>
      </c>
      <c r="E828" s="148"/>
      <c r="F828" s="63" t="s">
        <v>8</v>
      </c>
      <c r="G828" s="64"/>
      <c r="H828" s="64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193" t="s">
        <v>13</v>
      </c>
      <c r="W828" s="194"/>
      <c r="X828" s="176"/>
      <c r="Y828" s="179" t="str">
        <f>IF(Y833="","",VLOOKUP(Y833,入力シート!$A$110:$H$10000,2,0))</f>
        <v/>
      </c>
      <c r="Z828" s="179"/>
      <c r="AA828" s="179"/>
      <c r="AB828" s="179"/>
      <c r="AC828" s="179"/>
      <c r="AD828" s="179"/>
      <c r="AE828" s="179"/>
      <c r="AF828" s="179"/>
      <c r="AG828" s="179"/>
      <c r="AH828" s="179"/>
      <c r="AI828" s="179"/>
      <c r="AJ828" s="179"/>
      <c r="AK828" s="179"/>
      <c r="AL828" s="179"/>
      <c r="AM828" s="180"/>
    </row>
    <row r="829" spans="1:39" ht="12.6" customHeight="1" x14ac:dyDescent="0.2">
      <c r="B829" s="53"/>
      <c r="C829" s="54"/>
      <c r="D829" s="149"/>
      <c r="E829" s="150"/>
      <c r="F829" s="161" t="str">
        <f>IF(VLOOKUP(A828,入力シート!$A$8:$M$1000,2,0)="","",IF(VLOOKUP(A828,入力シート!$A$8:$M$1000,3,0)="","",VLOOKUP(A828,入力シート!$A$8:$M$1000,2,0)))</f>
        <v/>
      </c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2"/>
      <c r="U829" s="2"/>
      <c r="V829" s="195"/>
      <c r="W829" s="196"/>
      <c r="X829" s="177"/>
      <c r="Y829" s="172"/>
      <c r="Z829" s="172"/>
      <c r="AA829" s="172"/>
      <c r="AB829" s="172"/>
      <c r="AC829" s="172"/>
      <c r="AD829" s="172"/>
      <c r="AE829" s="172"/>
      <c r="AF829" s="172"/>
      <c r="AG829" s="172"/>
      <c r="AH829" s="172"/>
      <c r="AI829" s="172"/>
      <c r="AJ829" s="172"/>
      <c r="AK829" s="172"/>
      <c r="AL829" s="172"/>
      <c r="AM829" s="181"/>
    </row>
    <row r="830" spans="1:39" ht="12.6" customHeight="1" x14ac:dyDescent="0.2">
      <c r="B830" s="53"/>
      <c r="C830" s="54"/>
      <c r="D830" s="149"/>
      <c r="E830" s="150"/>
      <c r="F830" s="163"/>
      <c r="G830" s="164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2"/>
      <c r="U830" s="2"/>
      <c r="V830" s="195"/>
      <c r="W830" s="196"/>
      <c r="X830" s="177"/>
      <c r="Y830" s="172"/>
      <c r="Z830" s="172"/>
      <c r="AA830" s="172"/>
      <c r="AB830" s="172"/>
      <c r="AC830" s="172"/>
      <c r="AD830" s="172"/>
      <c r="AE830" s="172"/>
      <c r="AF830" s="172"/>
      <c r="AG830" s="172"/>
      <c r="AH830" s="172"/>
      <c r="AI830" s="172"/>
      <c r="AJ830" s="172"/>
      <c r="AK830" s="172"/>
      <c r="AL830" s="172"/>
      <c r="AM830" s="181"/>
    </row>
    <row r="831" spans="1:39" ht="12.9" customHeight="1" x14ac:dyDescent="0.2">
      <c r="B831" s="53"/>
      <c r="C831" s="54"/>
      <c r="D831" s="149"/>
      <c r="E831" s="150"/>
      <c r="F831" s="66" t="str">
        <f>IF(VLOOKUP(A828,入力シート!$A$8:$M$1000,2,0)="","",IF(VLOOKUP(A828,入力シート!$A$8:$M$1000,3,0)="",VLOOKUP(A828,入力シート!$A$8:$M$1000,2,0),VLOOKUP(A828,入力シート!$A$8:$M$1000,3,0)))</f>
        <v/>
      </c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70" t="s">
        <v>9</v>
      </c>
      <c r="U831" s="70"/>
      <c r="V831" s="195"/>
      <c r="W831" s="196"/>
      <c r="X831" s="177"/>
      <c r="Y831" s="172"/>
      <c r="Z831" s="172"/>
      <c r="AA831" s="172"/>
      <c r="AB831" s="172"/>
      <c r="AC831" s="172"/>
      <c r="AD831" s="172"/>
      <c r="AE831" s="172"/>
      <c r="AF831" s="172"/>
      <c r="AG831" s="172"/>
      <c r="AH831" s="172"/>
      <c r="AI831" s="172"/>
      <c r="AJ831" s="172"/>
      <c r="AK831" s="172"/>
      <c r="AL831" s="172"/>
      <c r="AM831" s="181"/>
    </row>
    <row r="832" spans="1:39" ht="12.9" customHeight="1" thickBot="1" x14ac:dyDescent="0.25">
      <c r="B832" s="53"/>
      <c r="C832" s="54"/>
      <c r="D832" s="151"/>
      <c r="E832" s="152"/>
      <c r="F832" s="68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71"/>
      <c r="U832" s="71"/>
      <c r="V832" s="197"/>
      <c r="W832" s="198"/>
      <c r="X832" s="178"/>
      <c r="Y832" s="182"/>
      <c r="Z832" s="182"/>
      <c r="AA832" s="182"/>
      <c r="AB832" s="182"/>
      <c r="AC832" s="182"/>
      <c r="AD832" s="182"/>
      <c r="AE832" s="182"/>
      <c r="AF832" s="182"/>
      <c r="AG832" s="182"/>
      <c r="AH832" s="182"/>
      <c r="AI832" s="182"/>
      <c r="AJ832" s="182"/>
      <c r="AK832" s="182"/>
      <c r="AL832" s="182"/>
      <c r="AM832" s="183"/>
    </row>
    <row r="833" spans="1:39" ht="12.9" customHeight="1" x14ac:dyDescent="0.2">
      <c r="B833" s="53"/>
      <c r="C833" s="54"/>
      <c r="D833" s="153" t="s">
        <v>7</v>
      </c>
      <c r="E833" s="154"/>
      <c r="F833" s="159" t="s">
        <v>12</v>
      </c>
      <c r="G833" s="165" t="str">
        <f>IF(VLOOKUP(A828,入力シート!$A$8:$M$1000,4,0)="","",VLOOKUP(A828,入力シート!$A$8:$M$1000,4,0))</f>
        <v/>
      </c>
      <c r="H833" s="166"/>
      <c r="I833" s="166"/>
      <c r="J833" s="166"/>
      <c r="K833" s="166"/>
      <c r="L833" s="166"/>
      <c r="M833" s="155"/>
      <c r="N833" s="155"/>
      <c r="O833" s="155"/>
      <c r="P833" s="155"/>
      <c r="Q833" s="155"/>
      <c r="R833" s="155"/>
      <c r="S833" s="155"/>
      <c r="T833" s="155"/>
      <c r="U833" s="156"/>
      <c r="V833" s="199" t="s">
        <v>15</v>
      </c>
      <c r="W833" s="200"/>
      <c r="X833" s="173"/>
      <c r="Y833" s="174" t="str">
        <f>IF(VLOOKUP(A828,入力シート!$A$8:$M$1000,7,0)="","",VLOOKUP(A828,入力シート!$A$8:$M$1000,7,0))</f>
        <v/>
      </c>
      <c r="Z833" s="174"/>
      <c r="AA833" s="174"/>
      <c r="AB833" s="174"/>
      <c r="AC833" s="174"/>
      <c r="AD833" s="174"/>
      <c r="AE833" s="174"/>
      <c r="AF833" s="174"/>
      <c r="AG833" s="174"/>
      <c r="AH833" s="174"/>
      <c r="AI833" s="174"/>
      <c r="AJ833" s="174"/>
      <c r="AK833" s="174"/>
      <c r="AL833" s="174"/>
      <c r="AM833" s="175"/>
    </row>
    <row r="834" spans="1:39" ht="12.9" customHeight="1" x14ac:dyDescent="0.2">
      <c r="B834" s="53"/>
      <c r="C834" s="54"/>
      <c r="D834" s="149"/>
      <c r="E834" s="150"/>
      <c r="F834" s="160"/>
      <c r="G834" s="167"/>
      <c r="H834" s="168"/>
      <c r="I834" s="168"/>
      <c r="J834" s="168"/>
      <c r="K834" s="168"/>
      <c r="L834" s="168"/>
      <c r="M834" s="157"/>
      <c r="N834" s="157"/>
      <c r="O834" s="157"/>
      <c r="P834" s="157"/>
      <c r="Q834" s="157"/>
      <c r="R834" s="157"/>
      <c r="S834" s="157"/>
      <c r="T834" s="157"/>
      <c r="U834" s="158"/>
      <c r="V834" s="201"/>
      <c r="W834" s="202"/>
      <c r="X834" s="169"/>
      <c r="Y834" s="170"/>
      <c r="Z834" s="170"/>
      <c r="AA834" s="170"/>
      <c r="AB834" s="170"/>
      <c r="AC834" s="170"/>
      <c r="AD834" s="170"/>
      <c r="AE834" s="170"/>
      <c r="AF834" s="170"/>
      <c r="AG834" s="170"/>
      <c r="AH834" s="170"/>
      <c r="AI834" s="170"/>
      <c r="AJ834" s="170"/>
      <c r="AK834" s="170"/>
      <c r="AL834" s="170"/>
      <c r="AM834" s="171"/>
    </row>
    <row r="835" spans="1:39" ht="12.9" customHeight="1" x14ac:dyDescent="0.2">
      <c r="B835" s="53"/>
      <c r="C835" s="54"/>
      <c r="D835" s="149"/>
      <c r="E835" s="150"/>
      <c r="F835" s="74" t="str">
        <f>IF(VLOOKUP(A828,入力シート!$A$8:$M$1000,5,0)="","",VLOOKUP(A828,入力シート!$A$8:$M$1000,5,0))</f>
        <v/>
      </c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6"/>
      <c r="V835" s="203" t="s">
        <v>16</v>
      </c>
      <c r="W835" s="204"/>
      <c r="X835" s="190" t="str">
        <f>IF(Y833="","",IF(VLOOKUP(Y833,入力シート!$A$110:$H$1000,3,0)="","",VLOOKUP(Y833,入力シート!$A$110:$H$1000,3,0)))</f>
        <v/>
      </c>
      <c r="Y835" s="191"/>
      <c r="Z835" s="191"/>
      <c r="AA835" s="191"/>
      <c r="AB835" s="191"/>
      <c r="AC835" s="191"/>
      <c r="AD835" s="191"/>
      <c r="AE835" s="191"/>
      <c r="AF835" s="191"/>
      <c r="AG835" s="191"/>
      <c r="AH835" s="191"/>
      <c r="AI835" s="191"/>
      <c r="AJ835" s="191"/>
      <c r="AK835" s="191"/>
      <c r="AL835" s="191"/>
      <c r="AM835" s="192"/>
    </row>
    <row r="836" spans="1:39" ht="12.9" customHeight="1" x14ac:dyDescent="0.2">
      <c r="B836" s="53"/>
      <c r="C836" s="54"/>
      <c r="D836" s="149"/>
      <c r="E836" s="150"/>
      <c r="F836" s="77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9"/>
      <c r="V836" s="201"/>
      <c r="W836" s="202"/>
      <c r="X836" s="103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5"/>
    </row>
    <row r="837" spans="1:39" ht="12.9" customHeight="1" x14ac:dyDescent="0.2">
      <c r="B837" s="53"/>
      <c r="C837" s="54"/>
      <c r="D837" s="149"/>
      <c r="E837" s="150"/>
      <c r="F837" s="77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9"/>
      <c r="V837" s="205" t="s">
        <v>14</v>
      </c>
      <c r="W837" s="206"/>
      <c r="X837" s="190" t="str">
        <f>IF(VLOOKUP(A828,入力シート!$A$8:$M$1000,9,0)="","",VLOOKUP(A828,入力シート!$A$8:$M$1000,9,0))</f>
        <v/>
      </c>
      <c r="Y837" s="211"/>
      <c r="Z837" s="209" t="s">
        <v>17</v>
      </c>
      <c r="AA837" s="206"/>
      <c r="AB837" s="218" t="str">
        <f>IF(VLOOKUP(A828,入力シート!$A$8:$M$1000,12,0)="","",VLOOKUP(A828,入力シート!$A$8:$M$1000,12,0))</f>
        <v/>
      </c>
      <c r="AC837" s="219"/>
      <c r="AD837" s="219"/>
      <c r="AE837" s="220"/>
      <c r="AF837" s="209" t="s">
        <v>18</v>
      </c>
      <c r="AG837" s="206"/>
      <c r="AH837" s="214" t="str">
        <f>IF(X837="","",IF(AB837="","",X837*AB837))</f>
        <v/>
      </c>
      <c r="AI837" s="215"/>
      <c r="AJ837" s="215"/>
      <c r="AK837" s="215"/>
      <c r="AL837" s="215"/>
      <c r="AM837" s="224"/>
    </row>
    <row r="838" spans="1:39" ht="12.9" customHeight="1" thickBot="1" x14ac:dyDescent="0.25">
      <c r="B838" s="53"/>
      <c r="C838" s="54"/>
      <c r="D838" s="151"/>
      <c r="E838" s="152"/>
      <c r="F838" s="80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2"/>
      <c r="V838" s="207"/>
      <c r="W838" s="208"/>
      <c r="X838" s="212"/>
      <c r="Y838" s="213"/>
      <c r="Z838" s="210"/>
      <c r="AA838" s="208"/>
      <c r="AB838" s="221"/>
      <c r="AC838" s="222"/>
      <c r="AD838" s="222"/>
      <c r="AE838" s="223"/>
      <c r="AF838" s="210"/>
      <c r="AG838" s="208"/>
      <c r="AH838" s="216"/>
      <c r="AI838" s="217"/>
      <c r="AJ838" s="217"/>
      <c r="AK838" s="217"/>
      <c r="AL838" s="217"/>
      <c r="AM838" s="225"/>
    </row>
    <row r="839" spans="1:39" ht="12.9" customHeight="1" thickTop="1" x14ac:dyDescent="0.2">
      <c r="B839" s="53"/>
      <c r="C839" s="54"/>
      <c r="D839" s="35" t="s">
        <v>10</v>
      </c>
      <c r="E839" s="36"/>
      <c r="F839" s="39" t="str">
        <f>IF(VLOOKUP(A828,入力シート!$A$8:$M$1000,6,0)="","",VLOOKUP(A828,入力シート!$A$8:$M$1000,6,0))</f>
        <v/>
      </c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1"/>
      <c r="V839" s="45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</row>
    <row r="840" spans="1:39" ht="12.9" customHeight="1" thickBot="1" x14ac:dyDescent="0.25">
      <c r="B840" s="55"/>
      <c r="C840" s="56"/>
      <c r="D840" s="37"/>
      <c r="E840" s="38"/>
      <c r="F840" s="42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4"/>
      <c r="V840" s="47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  <c r="AM840" s="48"/>
    </row>
    <row r="841" spans="1:39" ht="14.1" customHeight="1" thickTop="1" x14ac:dyDescent="0.2">
      <c r="A841" s="1">
        <f>+A828+1</f>
        <v>52</v>
      </c>
      <c r="B841" s="51" t="s">
        <v>1083</v>
      </c>
      <c r="C841" s="52"/>
      <c r="D841" s="147" t="s">
        <v>5</v>
      </c>
      <c r="E841" s="148"/>
      <c r="F841" s="63" t="s">
        <v>8</v>
      </c>
      <c r="G841" s="64"/>
      <c r="H841" s="64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193" t="s">
        <v>13</v>
      </c>
      <c r="W841" s="194"/>
      <c r="X841" s="176"/>
      <c r="Y841" s="179" t="str">
        <f>IF(Y846="","",VLOOKUP(Y846,入力シート!$A$110:$H$10000,2,0))</f>
        <v/>
      </c>
      <c r="Z841" s="179"/>
      <c r="AA841" s="179"/>
      <c r="AB841" s="179"/>
      <c r="AC841" s="179"/>
      <c r="AD841" s="179"/>
      <c r="AE841" s="179"/>
      <c r="AF841" s="179"/>
      <c r="AG841" s="179"/>
      <c r="AH841" s="179"/>
      <c r="AI841" s="179"/>
      <c r="AJ841" s="179"/>
      <c r="AK841" s="179"/>
      <c r="AL841" s="179"/>
      <c r="AM841" s="180"/>
    </row>
    <row r="842" spans="1:39" ht="12.6" customHeight="1" x14ac:dyDescent="0.2">
      <c r="B842" s="53"/>
      <c r="C842" s="54"/>
      <c r="D842" s="149"/>
      <c r="E842" s="150"/>
      <c r="F842" s="161" t="str">
        <f>IF(VLOOKUP(A841,入力シート!$A$8:$M$1000,2,0)="","",IF(VLOOKUP(A841,入力シート!$A$8:$M$1000,3,0)="","",VLOOKUP(A841,入力シート!$A$8:$M$1000,2,0)))</f>
        <v/>
      </c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2"/>
      <c r="U842" s="2"/>
      <c r="V842" s="195"/>
      <c r="W842" s="196"/>
      <c r="X842" s="177"/>
      <c r="Y842" s="172"/>
      <c r="Z842" s="172"/>
      <c r="AA842" s="172"/>
      <c r="AB842" s="172"/>
      <c r="AC842" s="172"/>
      <c r="AD842" s="172"/>
      <c r="AE842" s="172"/>
      <c r="AF842" s="172"/>
      <c r="AG842" s="172"/>
      <c r="AH842" s="172"/>
      <c r="AI842" s="172"/>
      <c r="AJ842" s="172"/>
      <c r="AK842" s="172"/>
      <c r="AL842" s="172"/>
      <c r="AM842" s="181"/>
    </row>
    <row r="843" spans="1:39" ht="12.6" customHeight="1" x14ac:dyDescent="0.2">
      <c r="B843" s="53"/>
      <c r="C843" s="54"/>
      <c r="D843" s="149"/>
      <c r="E843" s="150"/>
      <c r="F843" s="163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2"/>
      <c r="U843" s="2"/>
      <c r="V843" s="195"/>
      <c r="W843" s="196"/>
      <c r="X843" s="177"/>
      <c r="Y843" s="172"/>
      <c r="Z843" s="172"/>
      <c r="AA843" s="172"/>
      <c r="AB843" s="172"/>
      <c r="AC843" s="172"/>
      <c r="AD843" s="172"/>
      <c r="AE843" s="172"/>
      <c r="AF843" s="172"/>
      <c r="AG843" s="172"/>
      <c r="AH843" s="172"/>
      <c r="AI843" s="172"/>
      <c r="AJ843" s="172"/>
      <c r="AK843" s="172"/>
      <c r="AL843" s="172"/>
      <c r="AM843" s="181"/>
    </row>
    <row r="844" spans="1:39" ht="12.9" customHeight="1" x14ac:dyDescent="0.2">
      <c r="B844" s="53"/>
      <c r="C844" s="54"/>
      <c r="D844" s="149"/>
      <c r="E844" s="150"/>
      <c r="F844" s="66" t="str">
        <f>IF(VLOOKUP(A841,入力シート!$A$8:$M$1000,2,0)="","",IF(VLOOKUP(A841,入力シート!$A$8:$M$1000,3,0)="",VLOOKUP(A841,入力シート!$A$8:$M$1000,2,0),VLOOKUP(A841,入力シート!$A$8:$M$1000,3,0)))</f>
        <v/>
      </c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70" t="s">
        <v>9</v>
      </c>
      <c r="U844" s="70"/>
      <c r="V844" s="195"/>
      <c r="W844" s="196"/>
      <c r="X844" s="177"/>
      <c r="Y844" s="172"/>
      <c r="Z844" s="172"/>
      <c r="AA844" s="172"/>
      <c r="AB844" s="172"/>
      <c r="AC844" s="172"/>
      <c r="AD844" s="172"/>
      <c r="AE844" s="172"/>
      <c r="AF844" s="172"/>
      <c r="AG844" s="172"/>
      <c r="AH844" s="172"/>
      <c r="AI844" s="172"/>
      <c r="AJ844" s="172"/>
      <c r="AK844" s="172"/>
      <c r="AL844" s="172"/>
      <c r="AM844" s="181"/>
    </row>
    <row r="845" spans="1:39" ht="12.9" customHeight="1" thickBot="1" x14ac:dyDescent="0.25">
      <c r="B845" s="53"/>
      <c r="C845" s="54"/>
      <c r="D845" s="151"/>
      <c r="E845" s="152"/>
      <c r="F845" s="68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71"/>
      <c r="U845" s="71"/>
      <c r="V845" s="197"/>
      <c r="W845" s="198"/>
      <c r="X845" s="178"/>
      <c r="Y845" s="182"/>
      <c r="Z845" s="182"/>
      <c r="AA845" s="182"/>
      <c r="AB845" s="182"/>
      <c r="AC845" s="182"/>
      <c r="AD845" s="182"/>
      <c r="AE845" s="182"/>
      <c r="AF845" s="182"/>
      <c r="AG845" s="182"/>
      <c r="AH845" s="182"/>
      <c r="AI845" s="182"/>
      <c r="AJ845" s="182"/>
      <c r="AK845" s="182"/>
      <c r="AL845" s="182"/>
      <c r="AM845" s="183"/>
    </row>
    <row r="846" spans="1:39" ht="12.9" customHeight="1" x14ac:dyDescent="0.2">
      <c r="B846" s="53"/>
      <c r="C846" s="54"/>
      <c r="D846" s="153" t="s">
        <v>7</v>
      </c>
      <c r="E846" s="154"/>
      <c r="F846" s="159" t="s">
        <v>12</v>
      </c>
      <c r="G846" s="165" t="str">
        <f>IF(VLOOKUP(A841,入力シート!$A$8:$M$1000,4,0)="","",VLOOKUP(A841,入力シート!$A$8:$M$1000,4,0))</f>
        <v/>
      </c>
      <c r="H846" s="166"/>
      <c r="I846" s="166"/>
      <c r="J846" s="166"/>
      <c r="K846" s="166"/>
      <c r="L846" s="166"/>
      <c r="M846" s="155"/>
      <c r="N846" s="155"/>
      <c r="O846" s="155"/>
      <c r="P846" s="155"/>
      <c r="Q846" s="155"/>
      <c r="R846" s="155"/>
      <c r="S846" s="155"/>
      <c r="T846" s="155"/>
      <c r="U846" s="156"/>
      <c r="V846" s="199" t="s">
        <v>15</v>
      </c>
      <c r="W846" s="200"/>
      <c r="X846" s="173"/>
      <c r="Y846" s="174" t="str">
        <f>IF(VLOOKUP(A841,入力シート!$A$8:$M$1000,7,0)="","",VLOOKUP(A841,入力シート!$A$8:$M$1000,7,0))</f>
        <v/>
      </c>
      <c r="Z846" s="174"/>
      <c r="AA846" s="174"/>
      <c r="AB846" s="174"/>
      <c r="AC846" s="174"/>
      <c r="AD846" s="174"/>
      <c r="AE846" s="174"/>
      <c r="AF846" s="174"/>
      <c r="AG846" s="174"/>
      <c r="AH846" s="174"/>
      <c r="AI846" s="174"/>
      <c r="AJ846" s="174"/>
      <c r="AK846" s="174"/>
      <c r="AL846" s="174"/>
      <c r="AM846" s="175"/>
    </row>
    <row r="847" spans="1:39" ht="12.9" customHeight="1" x14ac:dyDescent="0.2">
      <c r="B847" s="53"/>
      <c r="C847" s="54"/>
      <c r="D847" s="149"/>
      <c r="E847" s="150"/>
      <c r="F847" s="160"/>
      <c r="G847" s="167"/>
      <c r="H847" s="168"/>
      <c r="I847" s="168"/>
      <c r="J847" s="168"/>
      <c r="K847" s="168"/>
      <c r="L847" s="168"/>
      <c r="M847" s="157"/>
      <c r="N847" s="157"/>
      <c r="O847" s="157"/>
      <c r="P847" s="157"/>
      <c r="Q847" s="157"/>
      <c r="R847" s="157"/>
      <c r="S847" s="157"/>
      <c r="T847" s="157"/>
      <c r="U847" s="158"/>
      <c r="V847" s="201"/>
      <c r="W847" s="202"/>
      <c r="X847" s="169"/>
      <c r="Y847" s="170"/>
      <c r="Z847" s="170"/>
      <c r="AA847" s="170"/>
      <c r="AB847" s="170"/>
      <c r="AC847" s="170"/>
      <c r="AD847" s="170"/>
      <c r="AE847" s="170"/>
      <c r="AF847" s="170"/>
      <c r="AG847" s="170"/>
      <c r="AH847" s="170"/>
      <c r="AI847" s="170"/>
      <c r="AJ847" s="170"/>
      <c r="AK847" s="170"/>
      <c r="AL847" s="170"/>
      <c r="AM847" s="171"/>
    </row>
    <row r="848" spans="1:39" ht="12.9" customHeight="1" x14ac:dyDescent="0.2">
      <c r="B848" s="53"/>
      <c r="C848" s="54"/>
      <c r="D848" s="149"/>
      <c r="E848" s="150"/>
      <c r="F848" s="74" t="str">
        <f>IF(VLOOKUP(A841,入力シート!$A$8:$M$1000,5,0)="","",VLOOKUP(A841,入力シート!$A$8:$M$1000,5,0))</f>
        <v/>
      </c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6"/>
      <c r="V848" s="203" t="s">
        <v>16</v>
      </c>
      <c r="W848" s="204"/>
      <c r="X848" s="190" t="str">
        <f>IF(Y846="","",IF(VLOOKUP(Y846,入力シート!$A$110:$H$1000,3,0)="","",VLOOKUP(Y846,入力シート!$A$110:$H$1000,3,0)))</f>
        <v/>
      </c>
      <c r="Y848" s="191"/>
      <c r="Z848" s="191"/>
      <c r="AA848" s="191"/>
      <c r="AB848" s="191"/>
      <c r="AC848" s="191"/>
      <c r="AD848" s="191"/>
      <c r="AE848" s="191"/>
      <c r="AF848" s="191"/>
      <c r="AG848" s="191"/>
      <c r="AH848" s="191"/>
      <c r="AI848" s="191"/>
      <c r="AJ848" s="191"/>
      <c r="AK848" s="191"/>
      <c r="AL848" s="191"/>
      <c r="AM848" s="192"/>
    </row>
    <row r="849" spans="1:41" ht="12.9" customHeight="1" x14ac:dyDescent="0.2">
      <c r="B849" s="53"/>
      <c r="C849" s="54"/>
      <c r="D849" s="149"/>
      <c r="E849" s="150"/>
      <c r="F849" s="77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9"/>
      <c r="V849" s="201"/>
      <c r="W849" s="202"/>
      <c r="X849" s="103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5"/>
    </row>
    <row r="850" spans="1:41" ht="12.9" customHeight="1" x14ac:dyDescent="0.2">
      <c r="B850" s="53"/>
      <c r="C850" s="54"/>
      <c r="D850" s="149"/>
      <c r="E850" s="150"/>
      <c r="F850" s="77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9"/>
      <c r="V850" s="205" t="s">
        <v>14</v>
      </c>
      <c r="W850" s="206"/>
      <c r="X850" s="190" t="str">
        <f>IF(VLOOKUP(A841,入力シート!$A$8:$M$1000,9,0)="","",VLOOKUP(A841,入力シート!$A$8:$M$1000,9,0))</f>
        <v/>
      </c>
      <c r="Y850" s="211"/>
      <c r="Z850" s="209" t="s">
        <v>17</v>
      </c>
      <c r="AA850" s="206"/>
      <c r="AB850" s="218" t="str">
        <f>IF(VLOOKUP(A841,入力シート!$A$8:$M$1000,12,0)="","",VLOOKUP(A841,入力シート!$A$8:$M$1000,12,0))</f>
        <v/>
      </c>
      <c r="AC850" s="219"/>
      <c r="AD850" s="219"/>
      <c r="AE850" s="220"/>
      <c r="AF850" s="209" t="s">
        <v>18</v>
      </c>
      <c r="AG850" s="206"/>
      <c r="AH850" s="214" t="str">
        <f>IF(X850="","",IF(AB850="","",X850*AB850))</f>
        <v/>
      </c>
      <c r="AI850" s="215"/>
      <c r="AJ850" s="215"/>
      <c r="AK850" s="215"/>
      <c r="AL850" s="215"/>
      <c r="AM850" s="224"/>
    </row>
    <row r="851" spans="1:41" ht="12.9" customHeight="1" thickBot="1" x14ac:dyDescent="0.25">
      <c r="B851" s="53"/>
      <c r="C851" s="54"/>
      <c r="D851" s="151"/>
      <c r="E851" s="152"/>
      <c r="F851" s="80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2"/>
      <c r="V851" s="207"/>
      <c r="W851" s="208"/>
      <c r="X851" s="212"/>
      <c r="Y851" s="213"/>
      <c r="Z851" s="210"/>
      <c r="AA851" s="208"/>
      <c r="AB851" s="221"/>
      <c r="AC851" s="222"/>
      <c r="AD851" s="222"/>
      <c r="AE851" s="223"/>
      <c r="AF851" s="210"/>
      <c r="AG851" s="208"/>
      <c r="AH851" s="216"/>
      <c r="AI851" s="217"/>
      <c r="AJ851" s="217"/>
      <c r="AK851" s="217"/>
      <c r="AL851" s="217"/>
      <c r="AM851" s="225"/>
    </row>
    <row r="852" spans="1:41" ht="12.9" customHeight="1" thickTop="1" x14ac:dyDescent="0.2">
      <c r="B852" s="53"/>
      <c r="C852" s="54"/>
      <c r="D852" s="35" t="s">
        <v>10</v>
      </c>
      <c r="E852" s="36"/>
      <c r="F852" s="39" t="str">
        <f>IF(VLOOKUP(A841,入力シート!$A$8:$M$1000,6,0)="","",VLOOKUP(A841,入力シート!$A$8:$M$1000,6,0))</f>
        <v/>
      </c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1"/>
      <c r="V852" s="45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</row>
    <row r="853" spans="1:41" ht="12.9" customHeight="1" thickBot="1" x14ac:dyDescent="0.25">
      <c r="B853" s="55"/>
      <c r="C853" s="56"/>
      <c r="D853" s="37"/>
      <c r="E853" s="38"/>
      <c r="F853" s="42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4"/>
      <c r="V853" s="47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  <c r="AM853" s="48"/>
    </row>
    <row r="854" spans="1:41" ht="14.1" customHeight="1" thickTop="1" x14ac:dyDescent="0.2">
      <c r="B854" s="49" t="s">
        <v>24</v>
      </c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AB854" s="17" t="s">
        <v>20</v>
      </c>
      <c r="AC854" s="18"/>
      <c r="AD854" s="18"/>
      <c r="AE854" s="19"/>
      <c r="AF854" s="11" t="s">
        <v>21</v>
      </c>
      <c r="AG854" s="12"/>
      <c r="AH854" s="12"/>
      <c r="AI854" s="12"/>
      <c r="AJ854" s="12"/>
      <c r="AK854" s="12"/>
      <c r="AL854" s="12"/>
      <c r="AM854" s="13"/>
    </row>
    <row r="855" spans="1:41" ht="14.1" customHeight="1" x14ac:dyDescent="0.2"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AB855" s="20"/>
      <c r="AC855" s="21"/>
      <c r="AD855" s="21"/>
      <c r="AE855" s="22"/>
      <c r="AF855" s="14"/>
      <c r="AG855" s="15"/>
      <c r="AH855" s="15"/>
      <c r="AI855" s="15"/>
      <c r="AJ855" s="15"/>
      <c r="AK855" s="15"/>
      <c r="AL855" s="15"/>
      <c r="AM855" s="16"/>
    </row>
    <row r="856" spans="1:41" ht="14.1" customHeight="1" x14ac:dyDescent="0.2">
      <c r="B856" s="17" t="s">
        <v>25</v>
      </c>
      <c r="C856" s="18"/>
      <c r="D856" s="18"/>
      <c r="E856" s="19"/>
      <c r="F856" s="11"/>
      <c r="G856" s="12"/>
      <c r="H856" s="12"/>
      <c r="I856" s="12"/>
      <c r="J856" s="12"/>
      <c r="K856" s="13"/>
      <c r="L856" s="17" t="s">
        <v>26</v>
      </c>
      <c r="M856" s="18"/>
      <c r="N856" s="18"/>
      <c r="O856" s="19"/>
      <c r="P856" s="11"/>
      <c r="Q856" s="12"/>
      <c r="R856" s="12"/>
      <c r="S856" s="12"/>
      <c r="T856" s="12"/>
      <c r="U856" s="13"/>
      <c r="W856" s="23" t="s">
        <v>23</v>
      </c>
      <c r="X856" s="25" t="str">
        <f>IF(SUM(X811,X824,X837,X850)=0,"",SUM(X811,X824,X837,X850))</f>
        <v/>
      </c>
      <c r="Y856" s="18"/>
      <c r="Z856" s="26"/>
      <c r="AA856" s="23" t="s">
        <v>18</v>
      </c>
      <c r="AB856" s="29" t="str">
        <f>IF(SUM(AH811,AH824,AH837,AH850)=0,"",SUM(AH811,AH824,AH837,AH850))</f>
        <v/>
      </c>
      <c r="AC856" s="30"/>
      <c r="AD856" s="30"/>
      <c r="AE856" s="30"/>
      <c r="AF856" s="30"/>
      <c r="AG856" s="30"/>
      <c r="AH856" s="31"/>
      <c r="AI856" s="23" t="s">
        <v>22</v>
      </c>
      <c r="AJ856" s="11"/>
      <c r="AK856" s="12"/>
      <c r="AL856" s="12"/>
      <c r="AM856" s="13"/>
    </row>
    <row r="857" spans="1:41" ht="14.1" customHeight="1" x14ac:dyDescent="0.2">
      <c r="B857" s="20"/>
      <c r="C857" s="21"/>
      <c r="D857" s="21"/>
      <c r="E857" s="22"/>
      <c r="F857" s="14"/>
      <c r="G857" s="15"/>
      <c r="H857" s="15"/>
      <c r="I857" s="15"/>
      <c r="J857" s="15"/>
      <c r="K857" s="16"/>
      <c r="L857" s="20"/>
      <c r="M857" s="21"/>
      <c r="N857" s="21"/>
      <c r="O857" s="22"/>
      <c r="P857" s="14"/>
      <c r="Q857" s="15"/>
      <c r="R857" s="15"/>
      <c r="S857" s="15"/>
      <c r="T857" s="15"/>
      <c r="U857" s="16"/>
      <c r="W857" s="24"/>
      <c r="X857" s="27"/>
      <c r="Y857" s="21"/>
      <c r="Z857" s="28"/>
      <c r="AA857" s="24"/>
      <c r="AB857" s="32"/>
      <c r="AC857" s="33"/>
      <c r="AD857" s="33"/>
      <c r="AE857" s="33"/>
      <c r="AF857" s="33"/>
      <c r="AG857" s="33"/>
      <c r="AH857" s="34"/>
      <c r="AI857" s="24"/>
      <c r="AJ857" s="14"/>
      <c r="AK857" s="15"/>
      <c r="AL857" s="15"/>
      <c r="AM857" s="16"/>
    </row>
    <row r="859" spans="1:41" ht="23.1" customHeight="1" x14ac:dyDescent="0.2">
      <c r="A859" s="127" t="s">
        <v>1089</v>
      </c>
      <c r="B859" s="9" t="s">
        <v>27</v>
      </c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5"/>
      <c r="X859" s="5"/>
      <c r="Y859" s="6"/>
      <c r="Z859" s="226" t="s">
        <v>3</v>
      </c>
      <c r="AA859" s="227"/>
      <c r="AB859" s="227"/>
      <c r="AC859" s="227"/>
      <c r="AD859" s="227"/>
      <c r="AE859" s="228"/>
      <c r="AF859" s="186" t="s">
        <v>4</v>
      </c>
      <c r="AG859" s="187"/>
      <c r="AH859" s="191" t="str">
        <f>IF(F862="","",A861)</f>
        <v/>
      </c>
      <c r="AI859" s="191"/>
      <c r="AJ859" s="184" t="s">
        <v>2</v>
      </c>
      <c r="AK859" s="191" t="str">
        <f>IF(F862="","",AK793)</f>
        <v/>
      </c>
      <c r="AL859" s="191"/>
      <c r="AM859" s="84" t="s">
        <v>1</v>
      </c>
    </row>
    <row r="860" spans="1:41" ht="14.1" customHeight="1" thickBot="1" x14ac:dyDescent="0.25">
      <c r="B860" s="10" t="s">
        <v>0</v>
      </c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7"/>
      <c r="X860" s="7"/>
      <c r="Y860" s="8"/>
      <c r="Z860" s="229"/>
      <c r="AA860" s="230"/>
      <c r="AB860" s="230"/>
      <c r="AC860" s="230"/>
      <c r="AD860" s="230"/>
      <c r="AE860" s="231"/>
      <c r="AF860" s="188"/>
      <c r="AG860" s="189"/>
      <c r="AH860" s="232"/>
      <c r="AI860" s="232"/>
      <c r="AJ860" s="185"/>
      <c r="AK860" s="232"/>
      <c r="AL860" s="232"/>
      <c r="AM860" s="85"/>
    </row>
    <row r="861" spans="1:41" ht="14.1" customHeight="1" thickTop="1" x14ac:dyDescent="0.2">
      <c r="A861" s="1">
        <f>+A795+1</f>
        <v>14</v>
      </c>
      <c r="B861" s="86" t="s">
        <v>6</v>
      </c>
      <c r="C861" s="87"/>
      <c r="D861" s="57" t="s">
        <v>5</v>
      </c>
      <c r="E861" s="58"/>
      <c r="F861" s="63" t="s">
        <v>8</v>
      </c>
      <c r="G861" s="64"/>
      <c r="H861" s="64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3"/>
      <c r="V861" s="94" t="s">
        <v>11</v>
      </c>
      <c r="W861" s="95"/>
      <c r="X861" s="96"/>
      <c r="Y861" s="134" t="str">
        <f>IF(F862="","",IF(入力シート!$F$5="","",入力シート!$F$5))</f>
        <v/>
      </c>
      <c r="Z861" s="135"/>
      <c r="AA861" s="135"/>
      <c r="AB861" s="135"/>
      <c r="AC861" s="135"/>
      <c r="AD861" s="135"/>
      <c r="AE861" s="135"/>
      <c r="AF861" s="135"/>
      <c r="AG861" s="135"/>
      <c r="AH861" s="135"/>
      <c r="AI861" s="135"/>
      <c r="AJ861" s="135"/>
      <c r="AK861" s="135"/>
      <c r="AL861" s="135"/>
      <c r="AM861" s="136"/>
      <c r="AO861" s="1" t="str">
        <f>IF(F862="","",AO795+1)</f>
        <v/>
      </c>
    </row>
    <row r="862" spans="1:41" ht="14.1" customHeight="1" x14ac:dyDescent="0.2">
      <c r="B862" s="88"/>
      <c r="C862" s="89"/>
      <c r="D862" s="59"/>
      <c r="E862" s="60"/>
      <c r="F862" s="66" t="str">
        <f>IF(F871="","",IF(入力シート!$B$5="","",IF(入力シート!$C$5="",入力シート!$B$5,CONCATENATE(入力シート!$B$5,$A$1,入力シート!$C$5))))</f>
        <v/>
      </c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70" t="s">
        <v>9</v>
      </c>
      <c r="U862" s="106"/>
      <c r="V862" s="97"/>
      <c r="W862" s="98"/>
      <c r="X862" s="99"/>
      <c r="Y862" s="137"/>
      <c r="Z862" s="138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38"/>
      <c r="AM862" s="139"/>
    </row>
    <row r="863" spans="1:41" ht="14.1" customHeight="1" x14ac:dyDescent="0.2">
      <c r="B863" s="88"/>
      <c r="C863" s="89"/>
      <c r="D863" s="61"/>
      <c r="E863" s="62"/>
      <c r="F863" s="68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71"/>
      <c r="U863" s="107"/>
      <c r="V863" s="100"/>
      <c r="W863" s="101"/>
      <c r="X863" s="102"/>
      <c r="Y863" s="140"/>
      <c r="Z863" s="141"/>
      <c r="AA863" s="141"/>
      <c r="AB863" s="141"/>
      <c r="AC863" s="141"/>
      <c r="AD863" s="141"/>
      <c r="AE863" s="141"/>
      <c r="AF863" s="141"/>
      <c r="AG863" s="141"/>
      <c r="AH863" s="141"/>
      <c r="AI863" s="141"/>
      <c r="AJ863" s="141"/>
      <c r="AK863" s="141"/>
      <c r="AL863" s="141"/>
      <c r="AM863" s="142"/>
    </row>
    <row r="864" spans="1:41" ht="14.1" customHeight="1" x14ac:dyDescent="0.2">
      <c r="B864" s="88"/>
      <c r="C864" s="89"/>
      <c r="D864" s="72" t="s">
        <v>7</v>
      </c>
      <c r="E864" s="73"/>
      <c r="F864" s="146" t="s">
        <v>12</v>
      </c>
      <c r="G864" s="143" t="str">
        <f>IF(F862="","",IF(入力シート!$D$5="","",入力シート!$D$5))</f>
        <v/>
      </c>
      <c r="H864" s="144"/>
      <c r="I864" s="144"/>
      <c r="J864" s="144"/>
      <c r="K864" s="144"/>
      <c r="L864" s="145"/>
      <c r="M864" s="110" t="s">
        <v>8</v>
      </c>
      <c r="N864" s="111"/>
      <c r="O864" s="111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  <c r="AA864" s="112"/>
      <c r="AB864" s="112"/>
      <c r="AC864" s="112"/>
      <c r="AD864" s="112"/>
      <c r="AE864" s="112"/>
      <c r="AF864" s="112"/>
      <c r="AG864" s="112"/>
      <c r="AH864" s="112"/>
      <c r="AI864" s="112"/>
      <c r="AJ864" s="112"/>
      <c r="AK864" s="112"/>
      <c r="AL864" s="112"/>
      <c r="AM864" s="113"/>
    </row>
    <row r="865" spans="1:39" ht="14.1" customHeight="1" x14ac:dyDescent="0.2">
      <c r="B865" s="88"/>
      <c r="C865" s="89"/>
      <c r="D865" s="59"/>
      <c r="E865" s="60"/>
      <c r="F865" s="128" t="str">
        <f>IF(F862="","",IF(入力シート!$E$5="","",入力シート!$E$5))</f>
        <v/>
      </c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  <c r="AM865" s="130"/>
    </row>
    <row r="866" spans="1:39" ht="14.1" customHeight="1" thickBot="1" x14ac:dyDescent="0.25">
      <c r="B866" s="90"/>
      <c r="C866" s="91"/>
      <c r="D866" s="108"/>
      <c r="E866" s="109"/>
      <c r="F866" s="131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  <c r="AF866" s="132"/>
      <c r="AG866" s="132"/>
      <c r="AH866" s="132"/>
      <c r="AI866" s="132"/>
      <c r="AJ866" s="132"/>
      <c r="AK866" s="132"/>
      <c r="AL866" s="132"/>
      <c r="AM866" s="133"/>
    </row>
    <row r="867" spans="1:39" ht="6" customHeight="1" thickTop="1" thickBot="1" x14ac:dyDescent="0.25"/>
    <row r="868" spans="1:39" ht="14.1" customHeight="1" thickTop="1" x14ac:dyDescent="0.2">
      <c r="A868" s="1">
        <f>+A802+4</f>
        <v>53</v>
      </c>
      <c r="B868" s="83" t="s">
        <v>19</v>
      </c>
      <c r="C868" s="52"/>
      <c r="D868" s="147" t="s">
        <v>5</v>
      </c>
      <c r="E868" s="148"/>
      <c r="F868" s="63" t="s">
        <v>8</v>
      </c>
      <c r="G868" s="64"/>
      <c r="H868" s="64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193" t="s">
        <v>13</v>
      </c>
      <c r="W868" s="194"/>
      <c r="X868" s="176"/>
      <c r="Y868" s="179" t="str">
        <f>IF(Y873="","",VLOOKUP(Y873,入力シート!$A$110:$H$10000,2,0))</f>
        <v/>
      </c>
      <c r="Z868" s="179"/>
      <c r="AA868" s="179"/>
      <c r="AB868" s="179"/>
      <c r="AC868" s="179"/>
      <c r="AD868" s="179"/>
      <c r="AE868" s="179"/>
      <c r="AF868" s="179"/>
      <c r="AG868" s="179"/>
      <c r="AH868" s="179"/>
      <c r="AI868" s="179"/>
      <c r="AJ868" s="179"/>
      <c r="AK868" s="179"/>
      <c r="AL868" s="179"/>
      <c r="AM868" s="180"/>
    </row>
    <row r="869" spans="1:39" ht="12.6" customHeight="1" x14ac:dyDescent="0.2">
      <c r="B869" s="53"/>
      <c r="C869" s="54"/>
      <c r="D869" s="149"/>
      <c r="E869" s="150"/>
      <c r="F869" s="161" t="str">
        <f>IF(VLOOKUP(A868,入力シート!$A$8:$M$1000,2,0)="","",IF(VLOOKUP(A868,入力シート!$A$8:$M$1000,3,0)="","",VLOOKUP(A868,入力シート!$A$8:$M$1000,2,0)))</f>
        <v/>
      </c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2"/>
      <c r="U869" s="2"/>
      <c r="V869" s="195"/>
      <c r="W869" s="196"/>
      <c r="X869" s="177"/>
      <c r="Y869" s="172"/>
      <c r="Z869" s="172"/>
      <c r="AA869" s="172"/>
      <c r="AB869" s="172"/>
      <c r="AC869" s="172"/>
      <c r="AD869" s="172"/>
      <c r="AE869" s="172"/>
      <c r="AF869" s="172"/>
      <c r="AG869" s="172"/>
      <c r="AH869" s="172"/>
      <c r="AI869" s="172"/>
      <c r="AJ869" s="172"/>
      <c r="AK869" s="172"/>
      <c r="AL869" s="172"/>
      <c r="AM869" s="181"/>
    </row>
    <row r="870" spans="1:39" ht="12.6" customHeight="1" x14ac:dyDescent="0.2">
      <c r="B870" s="53"/>
      <c r="C870" s="54"/>
      <c r="D870" s="149"/>
      <c r="E870" s="150"/>
      <c r="F870" s="163"/>
      <c r="G870" s="164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2"/>
      <c r="U870" s="2"/>
      <c r="V870" s="195"/>
      <c r="W870" s="196"/>
      <c r="X870" s="177"/>
      <c r="Y870" s="172"/>
      <c r="Z870" s="172"/>
      <c r="AA870" s="172"/>
      <c r="AB870" s="172"/>
      <c r="AC870" s="172"/>
      <c r="AD870" s="172"/>
      <c r="AE870" s="172"/>
      <c r="AF870" s="172"/>
      <c r="AG870" s="172"/>
      <c r="AH870" s="172"/>
      <c r="AI870" s="172"/>
      <c r="AJ870" s="172"/>
      <c r="AK870" s="172"/>
      <c r="AL870" s="172"/>
      <c r="AM870" s="181"/>
    </row>
    <row r="871" spans="1:39" ht="12.9" customHeight="1" x14ac:dyDescent="0.2">
      <c r="B871" s="53"/>
      <c r="C871" s="54"/>
      <c r="D871" s="149"/>
      <c r="E871" s="150"/>
      <c r="F871" s="66" t="str">
        <f>IF(VLOOKUP(A868,入力シート!$A$8:$M$1000,2,0)="","",IF(VLOOKUP(A868,入力シート!$A$8:$M$1000,3,0)="",VLOOKUP(A868,入力シート!$A$8:$M$1000,2,0),VLOOKUP(A868,入力シート!$A$8:$M$1000,3,0)))</f>
        <v/>
      </c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70" t="s">
        <v>9</v>
      </c>
      <c r="U871" s="70"/>
      <c r="V871" s="195"/>
      <c r="W871" s="196"/>
      <c r="X871" s="177"/>
      <c r="Y871" s="172"/>
      <c r="Z871" s="172"/>
      <c r="AA871" s="172"/>
      <c r="AB871" s="172"/>
      <c r="AC871" s="172"/>
      <c r="AD871" s="172"/>
      <c r="AE871" s="172"/>
      <c r="AF871" s="172"/>
      <c r="AG871" s="172"/>
      <c r="AH871" s="172"/>
      <c r="AI871" s="172"/>
      <c r="AJ871" s="172"/>
      <c r="AK871" s="172"/>
      <c r="AL871" s="172"/>
      <c r="AM871" s="181"/>
    </row>
    <row r="872" spans="1:39" ht="12.9" customHeight="1" thickBot="1" x14ac:dyDescent="0.25">
      <c r="B872" s="53"/>
      <c r="C872" s="54"/>
      <c r="D872" s="151"/>
      <c r="E872" s="152"/>
      <c r="F872" s="68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71"/>
      <c r="U872" s="71"/>
      <c r="V872" s="197"/>
      <c r="W872" s="198"/>
      <c r="X872" s="178"/>
      <c r="Y872" s="182"/>
      <c r="Z872" s="182"/>
      <c r="AA872" s="182"/>
      <c r="AB872" s="182"/>
      <c r="AC872" s="182"/>
      <c r="AD872" s="182"/>
      <c r="AE872" s="182"/>
      <c r="AF872" s="182"/>
      <c r="AG872" s="182"/>
      <c r="AH872" s="182"/>
      <c r="AI872" s="182"/>
      <c r="AJ872" s="182"/>
      <c r="AK872" s="182"/>
      <c r="AL872" s="182"/>
      <c r="AM872" s="183"/>
    </row>
    <row r="873" spans="1:39" ht="12.9" customHeight="1" x14ac:dyDescent="0.2">
      <c r="B873" s="53"/>
      <c r="C873" s="54"/>
      <c r="D873" s="153" t="s">
        <v>7</v>
      </c>
      <c r="E873" s="154"/>
      <c r="F873" s="159" t="s">
        <v>12</v>
      </c>
      <c r="G873" s="165" t="str">
        <f>IF(VLOOKUP(A868,入力シート!$A$8:$M$1000,4,0)="","",VLOOKUP(A868,入力シート!$A$8:$M$1000,4,0))</f>
        <v/>
      </c>
      <c r="H873" s="166"/>
      <c r="I873" s="166"/>
      <c r="J873" s="166"/>
      <c r="K873" s="166"/>
      <c r="L873" s="166"/>
      <c r="M873" s="155"/>
      <c r="N873" s="155"/>
      <c r="O873" s="155"/>
      <c r="P873" s="155"/>
      <c r="Q873" s="155"/>
      <c r="R873" s="155"/>
      <c r="S873" s="155"/>
      <c r="T873" s="155"/>
      <c r="U873" s="156"/>
      <c r="V873" s="199" t="s">
        <v>15</v>
      </c>
      <c r="W873" s="200"/>
      <c r="X873" s="173"/>
      <c r="Y873" s="174" t="str">
        <f>IF(VLOOKUP(A868,入力シート!$A$8:$M$1000,7,0)="","",VLOOKUP(A868,入力シート!$A$8:$M$1000,7,0))</f>
        <v/>
      </c>
      <c r="Z873" s="174"/>
      <c r="AA873" s="174"/>
      <c r="AB873" s="174"/>
      <c r="AC873" s="174"/>
      <c r="AD873" s="174"/>
      <c r="AE873" s="174"/>
      <c r="AF873" s="174"/>
      <c r="AG873" s="174"/>
      <c r="AH873" s="174"/>
      <c r="AI873" s="174"/>
      <c r="AJ873" s="174"/>
      <c r="AK873" s="174"/>
      <c r="AL873" s="174"/>
      <c r="AM873" s="175"/>
    </row>
    <row r="874" spans="1:39" ht="12.9" customHeight="1" x14ac:dyDescent="0.2">
      <c r="B874" s="53"/>
      <c r="C874" s="54"/>
      <c r="D874" s="149"/>
      <c r="E874" s="150"/>
      <c r="F874" s="160"/>
      <c r="G874" s="167"/>
      <c r="H874" s="168"/>
      <c r="I874" s="168"/>
      <c r="J874" s="168"/>
      <c r="K874" s="168"/>
      <c r="L874" s="168"/>
      <c r="M874" s="157"/>
      <c r="N874" s="157"/>
      <c r="O874" s="157"/>
      <c r="P874" s="157"/>
      <c r="Q874" s="157"/>
      <c r="R874" s="157"/>
      <c r="S874" s="157"/>
      <c r="T874" s="157"/>
      <c r="U874" s="158"/>
      <c r="V874" s="201"/>
      <c r="W874" s="202"/>
      <c r="X874" s="169"/>
      <c r="Y874" s="170"/>
      <c r="Z874" s="170"/>
      <c r="AA874" s="170"/>
      <c r="AB874" s="170"/>
      <c r="AC874" s="170"/>
      <c r="AD874" s="170"/>
      <c r="AE874" s="170"/>
      <c r="AF874" s="170"/>
      <c r="AG874" s="170"/>
      <c r="AH874" s="170"/>
      <c r="AI874" s="170"/>
      <c r="AJ874" s="170"/>
      <c r="AK874" s="170"/>
      <c r="AL874" s="170"/>
      <c r="AM874" s="171"/>
    </row>
    <row r="875" spans="1:39" ht="12.9" customHeight="1" x14ac:dyDescent="0.2">
      <c r="B875" s="53"/>
      <c r="C875" s="54"/>
      <c r="D875" s="149"/>
      <c r="E875" s="150"/>
      <c r="F875" s="74" t="str">
        <f>IF(VLOOKUP(A868,入力シート!$A$8:$M$1000,5,0)="","",VLOOKUP(A868,入力シート!$A$8:$M$1000,5,0))</f>
        <v/>
      </c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6"/>
      <c r="V875" s="203" t="s">
        <v>16</v>
      </c>
      <c r="W875" s="204"/>
      <c r="X875" s="190" t="str">
        <f>IF(Y873="","",IF(VLOOKUP(Y873,入力シート!$A$110:$H$1000,3,0)="","",VLOOKUP(Y873,入力シート!$A$110:$H$1000,3,0)))</f>
        <v/>
      </c>
      <c r="Y875" s="191"/>
      <c r="Z875" s="191"/>
      <c r="AA875" s="191"/>
      <c r="AB875" s="191"/>
      <c r="AC875" s="191"/>
      <c r="AD875" s="191"/>
      <c r="AE875" s="191"/>
      <c r="AF875" s="191"/>
      <c r="AG875" s="191"/>
      <c r="AH875" s="191"/>
      <c r="AI875" s="191"/>
      <c r="AJ875" s="191"/>
      <c r="AK875" s="191"/>
      <c r="AL875" s="191"/>
      <c r="AM875" s="192"/>
    </row>
    <row r="876" spans="1:39" ht="12.9" customHeight="1" x14ac:dyDescent="0.2">
      <c r="B876" s="53"/>
      <c r="C876" s="54"/>
      <c r="D876" s="149"/>
      <c r="E876" s="150"/>
      <c r="F876" s="77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9"/>
      <c r="V876" s="201"/>
      <c r="W876" s="202"/>
      <c r="X876" s="103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5"/>
    </row>
    <row r="877" spans="1:39" ht="12.9" customHeight="1" x14ac:dyDescent="0.2">
      <c r="B877" s="53"/>
      <c r="C877" s="54"/>
      <c r="D877" s="149"/>
      <c r="E877" s="150"/>
      <c r="F877" s="77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9"/>
      <c r="V877" s="205" t="s">
        <v>14</v>
      </c>
      <c r="W877" s="206"/>
      <c r="X877" s="190" t="str">
        <f>IF(VLOOKUP(A868,入力シート!$A$8:$M$1000,9,0)="","",VLOOKUP(A868,入力シート!$A$8:$M$1000,9,0))</f>
        <v/>
      </c>
      <c r="Y877" s="211"/>
      <c r="Z877" s="209" t="s">
        <v>17</v>
      </c>
      <c r="AA877" s="206"/>
      <c r="AB877" s="218" t="str">
        <f>IF(VLOOKUP(A868,入力シート!$A$8:$M$1000,12,0)="","",VLOOKUP(A868,入力シート!$A$8:$M$1000,12,0))</f>
        <v/>
      </c>
      <c r="AC877" s="219"/>
      <c r="AD877" s="219"/>
      <c r="AE877" s="220"/>
      <c r="AF877" s="209" t="s">
        <v>18</v>
      </c>
      <c r="AG877" s="206"/>
      <c r="AH877" s="214" t="str">
        <f>IF(X877="","",IF(AB877="","",X877*AB877))</f>
        <v/>
      </c>
      <c r="AI877" s="215"/>
      <c r="AJ877" s="215"/>
      <c r="AK877" s="215"/>
      <c r="AL877" s="215"/>
      <c r="AM877" s="224"/>
    </row>
    <row r="878" spans="1:39" ht="12.9" customHeight="1" thickBot="1" x14ac:dyDescent="0.25">
      <c r="B878" s="53"/>
      <c r="C878" s="54"/>
      <c r="D878" s="151"/>
      <c r="E878" s="152"/>
      <c r="F878" s="80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2"/>
      <c r="V878" s="207"/>
      <c r="W878" s="208"/>
      <c r="X878" s="212"/>
      <c r="Y878" s="213"/>
      <c r="Z878" s="210"/>
      <c r="AA878" s="208"/>
      <c r="AB878" s="221"/>
      <c r="AC878" s="222"/>
      <c r="AD878" s="222"/>
      <c r="AE878" s="223"/>
      <c r="AF878" s="210"/>
      <c r="AG878" s="208"/>
      <c r="AH878" s="216"/>
      <c r="AI878" s="217"/>
      <c r="AJ878" s="217"/>
      <c r="AK878" s="217"/>
      <c r="AL878" s="217"/>
      <c r="AM878" s="225"/>
    </row>
    <row r="879" spans="1:39" ht="12.9" customHeight="1" thickTop="1" x14ac:dyDescent="0.2">
      <c r="B879" s="53"/>
      <c r="C879" s="54"/>
      <c r="D879" s="35" t="s">
        <v>10</v>
      </c>
      <c r="E879" s="36"/>
      <c r="F879" s="39" t="str">
        <f>IF(VLOOKUP(A868,入力シート!$A$8:$M$1000,6,0)="","",VLOOKUP(A868,入力シート!$A$8:$M$1000,6,0))</f>
        <v/>
      </c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1"/>
      <c r="V879" s="45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</row>
    <row r="880" spans="1:39" ht="12.9" customHeight="1" thickBot="1" x14ac:dyDescent="0.25">
      <c r="B880" s="55"/>
      <c r="C880" s="56"/>
      <c r="D880" s="37"/>
      <c r="E880" s="38"/>
      <c r="F880" s="42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4"/>
      <c r="V880" s="47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</row>
    <row r="881" spans="1:39" ht="14.1" customHeight="1" thickTop="1" x14ac:dyDescent="0.2">
      <c r="A881" s="1">
        <f>+A868+1</f>
        <v>54</v>
      </c>
      <c r="B881" s="51" t="s">
        <v>1081</v>
      </c>
      <c r="C881" s="52"/>
      <c r="D881" s="147" t="s">
        <v>5</v>
      </c>
      <c r="E881" s="148"/>
      <c r="F881" s="63" t="s">
        <v>8</v>
      </c>
      <c r="G881" s="64"/>
      <c r="H881" s="64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193" t="s">
        <v>13</v>
      </c>
      <c r="W881" s="194"/>
      <c r="X881" s="176"/>
      <c r="Y881" s="179" t="str">
        <f>IF(Y886="","",VLOOKUP(Y886,入力シート!$A$110:$H$10000,2,0))</f>
        <v/>
      </c>
      <c r="Z881" s="179"/>
      <c r="AA881" s="179"/>
      <c r="AB881" s="179"/>
      <c r="AC881" s="179"/>
      <c r="AD881" s="179"/>
      <c r="AE881" s="179"/>
      <c r="AF881" s="179"/>
      <c r="AG881" s="179"/>
      <c r="AH881" s="179"/>
      <c r="AI881" s="179"/>
      <c r="AJ881" s="179"/>
      <c r="AK881" s="179"/>
      <c r="AL881" s="179"/>
      <c r="AM881" s="180"/>
    </row>
    <row r="882" spans="1:39" ht="12.6" customHeight="1" x14ac:dyDescent="0.2">
      <c r="B882" s="53"/>
      <c r="C882" s="54"/>
      <c r="D882" s="149"/>
      <c r="E882" s="150"/>
      <c r="F882" s="161" t="str">
        <f>IF(VLOOKUP(A881,入力シート!$A$8:$M$1000,2,0)="","",IF(VLOOKUP(A881,入力シート!$A$8:$M$1000,3,0)="","",VLOOKUP(A881,入力シート!$A$8:$M$1000,2,0)))</f>
        <v/>
      </c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2"/>
      <c r="U882" s="2"/>
      <c r="V882" s="195"/>
      <c r="W882" s="196"/>
      <c r="X882" s="177"/>
      <c r="Y882" s="172"/>
      <c r="Z882" s="172"/>
      <c r="AA882" s="172"/>
      <c r="AB882" s="172"/>
      <c r="AC882" s="172"/>
      <c r="AD882" s="172"/>
      <c r="AE882" s="172"/>
      <c r="AF882" s="172"/>
      <c r="AG882" s="172"/>
      <c r="AH882" s="172"/>
      <c r="AI882" s="172"/>
      <c r="AJ882" s="172"/>
      <c r="AK882" s="172"/>
      <c r="AL882" s="172"/>
      <c r="AM882" s="181"/>
    </row>
    <row r="883" spans="1:39" ht="12.6" customHeight="1" x14ac:dyDescent="0.2">
      <c r="B883" s="53"/>
      <c r="C883" s="54"/>
      <c r="D883" s="149"/>
      <c r="E883" s="150"/>
      <c r="F883" s="163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2"/>
      <c r="U883" s="2"/>
      <c r="V883" s="195"/>
      <c r="W883" s="196"/>
      <c r="X883" s="177"/>
      <c r="Y883" s="172"/>
      <c r="Z883" s="172"/>
      <c r="AA883" s="172"/>
      <c r="AB883" s="172"/>
      <c r="AC883" s="172"/>
      <c r="AD883" s="172"/>
      <c r="AE883" s="172"/>
      <c r="AF883" s="172"/>
      <c r="AG883" s="172"/>
      <c r="AH883" s="172"/>
      <c r="AI883" s="172"/>
      <c r="AJ883" s="172"/>
      <c r="AK883" s="172"/>
      <c r="AL883" s="172"/>
      <c r="AM883" s="181"/>
    </row>
    <row r="884" spans="1:39" ht="12.9" customHeight="1" x14ac:dyDescent="0.2">
      <c r="B884" s="53"/>
      <c r="C884" s="54"/>
      <c r="D884" s="149"/>
      <c r="E884" s="150"/>
      <c r="F884" s="66" t="str">
        <f>IF(VLOOKUP(A881,入力シート!$A$8:$M$1000,2,0)="","",IF(VLOOKUP(A881,入力シート!$A$8:$M$1000,3,0)="",VLOOKUP(A881,入力シート!$A$8:$M$1000,2,0),VLOOKUP(A881,入力シート!$A$8:$M$1000,3,0)))</f>
        <v/>
      </c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70" t="s">
        <v>9</v>
      </c>
      <c r="U884" s="70"/>
      <c r="V884" s="195"/>
      <c r="W884" s="196"/>
      <c r="X884" s="177"/>
      <c r="Y884" s="172"/>
      <c r="Z884" s="172"/>
      <c r="AA884" s="172"/>
      <c r="AB884" s="172"/>
      <c r="AC884" s="172"/>
      <c r="AD884" s="172"/>
      <c r="AE884" s="172"/>
      <c r="AF884" s="172"/>
      <c r="AG884" s="172"/>
      <c r="AH884" s="172"/>
      <c r="AI884" s="172"/>
      <c r="AJ884" s="172"/>
      <c r="AK884" s="172"/>
      <c r="AL884" s="172"/>
      <c r="AM884" s="181"/>
    </row>
    <row r="885" spans="1:39" ht="12.9" customHeight="1" thickBot="1" x14ac:dyDescent="0.25">
      <c r="B885" s="53"/>
      <c r="C885" s="54"/>
      <c r="D885" s="151"/>
      <c r="E885" s="152"/>
      <c r="F885" s="68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71"/>
      <c r="U885" s="71"/>
      <c r="V885" s="197"/>
      <c r="W885" s="198"/>
      <c r="X885" s="178"/>
      <c r="Y885" s="182"/>
      <c r="Z885" s="182"/>
      <c r="AA885" s="182"/>
      <c r="AB885" s="182"/>
      <c r="AC885" s="182"/>
      <c r="AD885" s="182"/>
      <c r="AE885" s="182"/>
      <c r="AF885" s="182"/>
      <c r="AG885" s="182"/>
      <c r="AH885" s="182"/>
      <c r="AI885" s="182"/>
      <c r="AJ885" s="182"/>
      <c r="AK885" s="182"/>
      <c r="AL885" s="182"/>
      <c r="AM885" s="183"/>
    </row>
    <row r="886" spans="1:39" ht="12.9" customHeight="1" x14ac:dyDescent="0.2">
      <c r="B886" s="53"/>
      <c r="C886" s="54"/>
      <c r="D886" s="153" t="s">
        <v>7</v>
      </c>
      <c r="E886" s="154"/>
      <c r="F886" s="159" t="s">
        <v>12</v>
      </c>
      <c r="G886" s="165" t="str">
        <f>IF(VLOOKUP(A881,入力シート!$A$8:$M$1000,4,0)="","",VLOOKUP(A881,入力シート!$A$8:$M$1000,4,0))</f>
        <v/>
      </c>
      <c r="H886" s="166"/>
      <c r="I886" s="166"/>
      <c r="J886" s="166"/>
      <c r="K886" s="166"/>
      <c r="L886" s="166"/>
      <c r="M886" s="155"/>
      <c r="N886" s="155"/>
      <c r="O886" s="155"/>
      <c r="P886" s="155"/>
      <c r="Q886" s="155"/>
      <c r="R886" s="155"/>
      <c r="S886" s="155"/>
      <c r="T886" s="155"/>
      <c r="U886" s="156"/>
      <c r="V886" s="199" t="s">
        <v>15</v>
      </c>
      <c r="W886" s="200"/>
      <c r="X886" s="173"/>
      <c r="Y886" s="174" t="str">
        <f>IF(VLOOKUP(A881,入力シート!$A$8:$M$1000,7,0)="","",VLOOKUP(A881,入力シート!$A$8:$M$1000,7,0))</f>
        <v/>
      </c>
      <c r="Z886" s="174"/>
      <c r="AA886" s="174"/>
      <c r="AB886" s="174"/>
      <c r="AC886" s="174"/>
      <c r="AD886" s="174"/>
      <c r="AE886" s="174"/>
      <c r="AF886" s="174"/>
      <c r="AG886" s="174"/>
      <c r="AH886" s="174"/>
      <c r="AI886" s="174"/>
      <c r="AJ886" s="174"/>
      <c r="AK886" s="174"/>
      <c r="AL886" s="174"/>
      <c r="AM886" s="175"/>
    </row>
    <row r="887" spans="1:39" ht="12.9" customHeight="1" x14ac:dyDescent="0.2">
      <c r="B887" s="53"/>
      <c r="C887" s="54"/>
      <c r="D887" s="149"/>
      <c r="E887" s="150"/>
      <c r="F887" s="160"/>
      <c r="G887" s="167"/>
      <c r="H887" s="168"/>
      <c r="I887" s="168"/>
      <c r="J887" s="168"/>
      <c r="K887" s="168"/>
      <c r="L887" s="168"/>
      <c r="M887" s="157"/>
      <c r="N887" s="157"/>
      <c r="O887" s="157"/>
      <c r="P887" s="157"/>
      <c r="Q887" s="157"/>
      <c r="R887" s="157"/>
      <c r="S887" s="157"/>
      <c r="T887" s="157"/>
      <c r="U887" s="158"/>
      <c r="V887" s="201"/>
      <c r="W887" s="202"/>
      <c r="X887" s="169"/>
      <c r="Y887" s="170"/>
      <c r="Z887" s="170"/>
      <c r="AA887" s="170"/>
      <c r="AB887" s="170"/>
      <c r="AC887" s="170"/>
      <c r="AD887" s="170"/>
      <c r="AE887" s="170"/>
      <c r="AF887" s="170"/>
      <c r="AG887" s="170"/>
      <c r="AH887" s="170"/>
      <c r="AI887" s="170"/>
      <c r="AJ887" s="170"/>
      <c r="AK887" s="170"/>
      <c r="AL887" s="170"/>
      <c r="AM887" s="171"/>
    </row>
    <row r="888" spans="1:39" ht="12.9" customHeight="1" x14ac:dyDescent="0.2">
      <c r="B888" s="53"/>
      <c r="C888" s="54"/>
      <c r="D888" s="149"/>
      <c r="E888" s="150"/>
      <c r="F888" s="74" t="str">
        <f>IF(VLOOKUP(A881,入力シート!$A$8:$M$1000,5,0)="","",VLOOKUP(A881,入力シート!$A$8:$M$1000,5,0))</f>
        <v/>
      </c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6"/>
      <c r="V888" s="203" t="s">
        <v>16</v>
      </c>
      <c r="W888" s="204"/>
      <c r="X888" s="190" t="str">
        <f>IF(Y886="","",IF(VLOOKUP(Y886,入力シート!$A$110:$H$1000,3,0)="","",VLOOKUP(Y886,入力シート!$A$110:$H$1000,3,0)))</f>
        <v/>
      </c>
      <c r="Y888" s="191"/>
      <c r="Z888" s="191"/>
      <c r="AA888" s="191"/>
      <c r="AB888" s="191"/>
      <c r="AC888" s="191"/>
      <c r="AD888" s="191"/>
      <c r="AE888" s="191"/>
      <c r="AF888" s="191"/>
      <c r="AG888" s="191"/>
      <c r="AH888" s="191"/>
      <c r="AI888" s="191"/>
      <c r="AJ888" s="191"/>
      <c r="AK888" s="191"/>
      <c r="AL888" s="191"/>
      <c r="AM888" s="192"/>
    </row>
    <row r="889" spans="1:39" ht="12.9" customHeight="1" x14ac:dyDescent="0.2">
      <c r="B889" s="53"/>
      <c r="C889" s="54"/>
      <c r="D889" s="149"/>
      <c r="E889" s="150"/>
      <c r="F889" s="77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9"/>
      <c r="V889" s="201"/>
      <c r="W889" s="202"/>
      <c r="X889" s="103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5"/>
    </row>
    <row r="890" spans="1:39" ht="12.9" customHeight="1" x14ac:dyDescent="0.2">
      <c r="B890" s="53"/>
      <c r="C890" s="54"/>
      <c r="D890" s="149"/>
      <c r="E890" s="150"/>
      <c r="F890" s="77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9"/>
      <c r="V890" s="205" t="s">
        <v>14</v>
      </c>
      <c r="W890" s="206"/>
      <c r="X890" s="190" t="str">
        <f>IF(VLOOKUP(A881,入力シート!$A$8:$M$1000,9,0)="","",VLOOKUP(A881,入力シート!$A$8:$M$1000,9,0))</f>
        <v/>
      </c>
      <c r="Y890" s="211"/>
      <c r="Z890" s="209" t="s">
        <v>17</v>
      </c>
      <c r="AA890" s="206"/>
      <c r="AB890" s="218" t="str">
        <f>IF(VLOOKUP(A881,入力シート!$A$8:$M$1000,12,0)="","",VLOOKUP(A881,入力シート!$A$8:$M$1000,12,0))</f>
        <v/>
      </c>
      <c r="AC890" s="219"/>
      <c r="AD890" s="219"/>
      <c r="AE890" s="220"/>
      <c r="AF890" s="209" t="s">
        <v>18</v>
      </c>
      <c r="AG890" s="206"/>
      <c r="AH890" s="214" t="str">
        <f>IF(X890="","",IF(AB890="","",X890*AB890))</f>
        <v/>
      </c>
      <c r="AI890" s="215"/>
      <c r="AJ890" s="215"/>
      <c r="AK890" s="215"/>
      <c r="AL890" s="215"/>
      <c r="AM890" s="224"/>
    </row>
    <row r="891" spans="1:39" ht="12.9" customHeight="1" thickBot="1" x14ac:dyDescent="0.25">
      <c r="B891" s="53"/>
      <c r="C891" s="54"/>
      <c r="D891" s="151"/>
      <c r="E891" s="152"/>
      <c r="F891" s="80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2"/>
      <c r="V891" s="207"/>
      <c r="W891" s="208"/>
      <c r="X891" s="212"/>
      <c r="Y891" s="213"/>
      <c r="Z891" s="210"/>
      <c r="AA891" s="208"/>
      <c r="AB891" s="221"/>
      <c r="AC891" s="222"/>
      <c r="AD891" s="222"/>
      <c r="AE891" s="223"/>
      <c r="AF891" s="210"/>
      <c r="AG891" s="208"/>
      <c r="AH891" s="216"/>
      <c r="AI891" s="217"/>
      <c r="AJ891" s="217"/>
      <c r="AK891" s="217"/>
      <c r="AL891" s="217"/>
      <c r="AM891" s="225"/>
    </row>
    <row r="892" spans="1:39" ht="12.9" customHeight="1" thickTop="1" x14ac:dyDescent="0.2">
      <c r="B892" s="53"/>
      <c r="C892" s="54"/>
      <c r="D892" s="35" t="s">
        <v>10</v>
      </c>
      <c r="E892" s="36"/>
      <c r="F892" s="39" t="str">
        <f>IF(VLOOKUP(A881,入力シート!$A$8:$M$1000,6,0)="","",VLOOKUP(A881,入力シート!$A$8:$M$1000,6,0))</f>
        <v/>
      </c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1"/>
      <c r="V892" s="45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</row>
    <row r="893" spans="1:39" ht="12.9" customHeight="1" thickBot="1" x14ac:dyDescent="0.25">
      <c r="B893" s="55"/>
      <c r="C893" s="56"/>
      <c r="D893" s="37"/>
      <c r="E893" s="38"/>
      <c r="F893" s="42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4"/>
      <c r="V893" s="47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</row>
    <row r="894" spans="1:39" ht="14.1" customHeight="1" thickTop="1" x14ac:dyDescent="0.2">
      <c r="A894" s="1">
        <f>+A881+1</f>
        <v>55</v>
      </c>
      <c r="B894" s="51" t="s">
        <v>1082</v>
      </c>
      <c r="C894" s="52"/>
      <c r="D894" s="147" t="s">
        <v>5</v>
      </c>
      <c r="E894" s="148"/>
      <c r="F894" s="63" t="s">
        <v>8</v>
      </c>
      <c r="G894" s="64"/>
      <c r="H894" s="64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193" t="s">
        <v>13</v>
      </c>
      <c r="W894" s="194"/>
      <c r="X894" s="176"/>
      <c r="Y894" s="179" t="str">
        <f>IF(Y899="","",VLOOKUP(Y899,入力シート!$A$110:$H$10000,2,0))</f>
        <v/>
      </c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80"/>
    </row>
    <row r="895" spans="1:39" ht="12.6" customHeight="1" x14ac:dyDescent="0.2">
      <c r="B895" s="53"/>
      <c r="C895" s="54"/>
      <c r="D895" s="149"/>
      <c r="E895" s="150"/>
      <c r="F895" s="161" t="str">
        <f>IF(VLOOKUP(A894,入力シート!$A$8:$M$1000,2,0)="","",IF(VLOOKUP(A894,入力シート!$A$8:$M$1000,3,0)="","",VLOOKUP(A894,入力シート!$A$8:$M$1000,2,0)))</f>
        <v/>
      </c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2"/>
      <c r="U895" s="2"/>
      <c r="V895" s="195"/>
      <c r="W895" s="196"/>
      <c r="X895" s="177"/>
      <c r="Y895" s="172"/>
      <c r="Z895" s="172"/>
      <c r="AA895" s="172"/>
      <c r="AB895" s="172"/>
      <c r="AC895" s="172"/>
      <c r="AD895" s="172"/>
      <c r="AE895" s="172"/>
      <c r="AF895" s="172"/>
      <c r="AG895" s="172"/>
      <c r="AH895" s="172"/>
      <c r="AI895" s="172"/>
      <c r="AJ895" s="172"/>
      <c r="AK895" s="172"/>
      <c r="AL895" s="172"/>
      <c r="AM895" s="181"/>
    </row>
    <row r="896" spans="1:39" ht="12.6" customHeight="1" x14ac:dyDescent="0.2">
      <c r="B896" s="53"/>
      <c r="C896" s="54"/>
      <c r="D896" s="149"/>
      <c r="E896" s="150"/>
      <c r="F896" s="163"/>
      <c r="G896" s="164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2"/>
      <c r="U896" s="2"/>
      <c r="V896" s="195"/>
      <c r="W896" s="196"/>
      <c r="X896" s="177"/>
      <c r="Y896" s="172"/>
      <c r="Z896" s="172"/>
      <c r="AA896" s="172"/>
      <c r="AB896" s="172"/>
      <c r="AC896" s="172"/>
      <c r="AD896" s="172"/>
      <c r="AE896" s="172"/>
      <c r="AF896" s="172"/>
      <c r="AG896" s="172"/>
      <c r="AH896" s="172"/>
      <c r="AI896" s="172"/>
      <c r="AJ896" s="172"/>
      <c r="AK896" s="172"/>
      <c r="AL896" s="172"/>
      <c r="AM896" s="181"/>
    </row>
    <row r="897" spans="1:39" ht="12.9" customHeight="1" x14ac:dyDescent="0.2">
      <c r="B897" s="53"/>
      <c r="C897" s="54"/>
      <c r="D897" s="149"/>
      <c r="E897" s="150"/>
      <c r="F897" s="66" t="str">
        <f>IF(VLOOKUP(A894,入力シート!$A$8:$M$1000,2,0)="","",IF(VLOOKUP(A894,入力シート!$A$8:$M$1000,3,0)="",VLOOKUP(A894,入力シート!$A$8:$M$1000,2,0),VLOOKUP(A894,入力シート!$A$8:$M$1000,3,0)))</f>
        <v/>
      </c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70" t="s">
        <v>9</v>
      </c>
      <c r="U897" s="70"/>
      <c r="V897" s="195"/>
      <c r="W897" s="196"/>
      <c r="X897" s="177"/>
      <c r="Y897" s="172"/>
      <c r="Z897" s="172"/>
      <c r="AA897" s="172"/>
      <c r="AB897" s="172"/>
      <c r="AC897" s="172"/>
      <c r="AD897" s="172"/>
      <c r="AE897" s="172"/>
      <c r="AF897" s="172"/>
      <c r="AG897" s="172"/>
      <c r="AH897" s="172"/>
      <c r="AI897" s="172"/>
      <c r="AJ897" s="172"/>
      <c r="AK897" s="172"/>
      <c r="AL897" s="172"/>
      <c r="AM897" s="181"/>
    </row>
    <row r="898" spans="1:39" ht="12.9" customHeight="1" thickBot="1" x14ac:dyDescent="0.25">
      <c r="B898" s="53"/>
      <c r="C898" s="54"/>
      <c r="D898" s="151"/>
      <c r="E898" s="152"/>
      <c r="F898" s="68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71"/>
      <c r="U898" s="71"/>
      <c r="V898" s="197"/>
      <c r="W898" s="198"/>
      <c r="X898" s="178"/>
      <c r="Y898" s="182"/>
      <c r="Z898" s="182"/>
      <c r="AA898" s="182"/>
      <c r="AB898" s="182"/>
      <c r="AC898" s="182"/>
      <c r="AD898" s="182"/>
      <c r="AE898" s="182"/>
      <c r="AF898" s="182"/>
      <c r="AG898" s="182"/>
      <c r="AH898" s="182"/>
      <c r="AI898" s="182"/>
      <c r="AJ898" s="182"/>
      <c r="AK898" s="182"/>
      <c r="AL898" s="182"/>
      <c r="AM898" s="183"/>
    </row>
    <row r="899" spans="1:39" ht="12.9" customHeight="1" x14ac:dyDescent="0.2">
      <c r="B899" s="53"/>
      <c r="C899" s="54"/>
      <c r="D899" s="153" t="s">
        <v>7</v>
      </c>
      <c r="E899" s="154"/>
      <c r="F899" s="159" t="s">
        <v>12</v>
      </c>
      <c r="G899" s="165" t="str">
        <f>IF(VLOOKUP(A894,入力シート!$A$8:$M$1000,4,0)="","",VLOOKUP(A894,入力シート!$A$8:$M$1000,4,0))</f>
        <v/>
      </c>
      <c r="H899" s="166"/>
      <c r="I899" s="166"/>
      <c r="J899" s="166"/>
      <c r="K899" s="166"/>
      <c r="L899" s="166"/>
      <c r="M899" s="155"/>
      <c r="N899" s="155"/>
      <c r="O899" s="155"/>
      <c r="P899" s="155"/>
      <c r="Q899" s="155"/>
      <c r="R899" s="155"/>
      <c r="S899" s="155"/>
      <c r="T899" s="155"/>
      <c r="U899" s="156"/>
      <c r="V899" s="199" t="s">
        <v>15</v>
      </c>
      <c r="W899" s="200"/>
      <c r="X899" s="173"/>
      <c r="Y899" s="174" t="str">
        <f>IF(VLOOKUP(A894,入力シート!$A$8:$M$1000,7,0)="","",VLOOKUP(A894,入力シート!$A$8:$M$1000,7,0))</f>
        <v/>
      </c>
      <c r="Z899" s="174"/>
      <c r="AA899" s="174"/>
      <c r="AB899" s="174"/>
      <c r="AC899" s="174"/>
      <c r="AD899" s="174"/>
      <c r="AE899" s="174"/>
      <c r="AF899" s="174"/>
      <c r="AG899" s="174"/>
      <c r="AH899" s="174"/>
      <c r="AI899" s="174"/>
      <c r="AJ899" s="174"/>
      <c r="AK899" s="174"/>
      <c r="AL899" s="174"/>
      <c r="AM899" s="175"/>
    </row>
    <row r="900" spans="1:39" ht="12.9" customHeight="1" x14ac:dyDescent="0.2">
      <c r="B900" s="53"/>
      <c r="C900" s="54"/>
      <c r="D900" s="149"/>
      <c r="E900" s="150"/>
      <c r="F900" s="160"/>
      <c r="G900" s="167"/>
      <c r="H900" s="168"/>
      <c r="I900" s="168"/>
      <c r="J900" s="168"/>
      <c r="K900" s="168"/>
      <c r="L900" s="168"/>
      <c r="M900" s="157"/>
      <c r="N900" s="157"/>
      <c r="O900" s="157"/>
      <c r="P900" s="157"/>
      <c r="Q900" s="157"/>
      <c r="R900" s="157"/>
      <c r="S900" s="157"/>
      <c r="T900" s="157"/>
      <c r="U900" s="158"/>
      <c r="V900" s="201"/>
      <c r="W900" s="202"/>
      <c r="X900" s="169"/>
      <c r="Y900" s="170"/>
      <c r="Z900" s="170"/>
      <c r="AA900" s="170"/>
      <c r="AB900" s="170"/>
      <c r="AC900" s="170"/>
      <c r="AD900" s="170"/>
      <c r="AE900" s="170"/>
      <c r="AF900" s="170"/>
      <c r="AG900" s="170"/>
      <c r="AH900" s="170"/>
      <c r="AI900" s="170"/>
      <c r="AJ900" s="170"/>
      <c r="AK900" s="170"/>
      <c r="AL900" s="170"/>
      <c r="AM900" s="171"/>
    </row>
    <row r="901" spans="1:39" ht="12.9" customHeight="1" x14ac:dyDescent="0.2">
      <c r="B901" s="53"/>
      <c r="C901" s="54"/>
      <c r="D901" s="149"/>
      <c r="E901" s="150"/>
      <c r="F901" s="74" t="str">
        <f>IF(VLOOKUP(A894,入力シート!$A$8:$M$1000,5,0)="","",VLOOKUP(A894,入力シート!$A$8:$M$1000,5,0))</f>
        <v/>
      </c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6"/>
      <c r="V901" s="203" t="s">
        <v>16</v>
      </c>
      <c r="W901" s="204"/>
      <c r="X901" s="190" t="str">
        <f>IF(Y899="","",IF(VLOOKUP(Y899,入力シート!$A$110:$H$1000,3,0)="","",VLOOKUP(Y899,入力シート!$A$110:$H$1000,3,0)))</f>
        <v/>
      </c>
      <c r="Y901" s="191"/>
      <c r="Z901" s="191"/>
      <c r="AA901" s="191"/>
      <c r="AB901" s="191"/>
      <c r="AC901" s="191"/>
      <c r="AD901" s="191"/>
      <c r="AE901" s="191"/>
      <c r="AF901" s="191"/>
      <c r="AG901" s="191"/>
      <c r="AH901" s="191"/>
      <c r="AI901" s="191"/>
      <c r="AJ901" s="191"/>
      <c r="AK901" s="191"/>
      <c r="AL901" s="191"/>
      <c r="AM901" s="192"/>
    </row>
    <row r="902" spans="1:39" ht="12.9" customHeight="1" x14ac:dyDescent="0.2">
      <c r="B902" s="53"/>
      <c r="C902" s="54"/>
      <c r="D902" s="149"/>
      <c r="E902" s="150"/>
      <c r="F902" s="77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9"/>
      <c r="V902" s="201"/>
      <c r="W902" s="202"/>
      <c r="X902" s="103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5"/>
    </row>
    <row r="903" spans="1:39" ht="12.9" customHeight="1" x14ac:dyDescent="0.2">
      <c r="B903" s="53"/>
      <c r="C903" s="54"/>
      <c r="D903" s="149"/>
      <c r="E903" s="150"/>
      <c r="F903" s="77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9"/>
      <c r="V903" s="205" t="s">
        <v>14</v>
      </c>
      <c r="W903" s="206"/>
      <c r="X903" s="190" t="str">
        <f>IF(VLOOKUP(A894,入力シート!$A$8:$M$1000,9,0)="","",VLOOKUP(A894,入力シート!$A$8:$M$1000,9,0))</f>
        <v/>
      </c>
      <c r="Y903" s="211"/>
      <c r="Z903" s="209" t="s">
        <v>17</v>
      </c>
      <c r="AA903" s="206"/>
      <c r="AB903" s="218" t="str">
        <f>IF(VLOOKUP(A894,入力シート!$A$8:$M$1000,12,0)="","",VLOOKUP(A894,入力シート!$A$8:$M$1000,12,0))</f>
        <v/>
      </c>
      <c r="AC903" s="219"/>
      <c r="AD903" s="219"/>
      <c r="AE903" s="220"/>
      <c r="AF903" s="209" t="s">
        <v>18</v>
      </c>
      <c r="AG903" s="206"/>
      <c r="AH903" s="214" t="str">
        <f>IF(X903="","",IF(AB903="","",X903*AB903))</f>
        <v/>
      </c>
      <c r="AI903" s="215"/>
      <c r="AJ903" s="215"/>
      <c r="AK903" s="215"/>
      <c r="AL903" s="215"/>
      <c r="AM903" s="224"/>
    </row>
    <row r="904" spans="1:39" ht="12.9" customHeight="1" thickBot="1" x14ac:dyDescent="0.25">
      <c r="B904" s="53"/>
      <c r="C904" s="54"/>
      <c r="D904" s="151"/>
      <c r="E904" s="152"/>
      <c r="F904" s="80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2"/>
      <c r="V904" s="207"/>
      <c r="W904" s="208"/>
      <c r="X904" s="212"/>
      <c r="Y904" s="213"/>
      <c r="Z904" s="210"/>
      <c r="AA904" s="208"/>
      <c r="AB904" s="221"/>
      <c r="AC904" s="222"/>
      <c r="AD904" s="222"/>
      <c r="AE904" s="223"/>
      <c r="AF904" s="210"/>
      <c r="AG904" s="208"/>
      <c r="AH904" s="216"/>
      <c r="AI904" s="217"/>
      <c r="AJ904" s="217"/>
      <c r="AK904" s="217"/>
      <c r="AL904" s="217"/>
      <c r="AM904" s="225"/>
    </row>
    <row r="905" spans="1:39" ht="12.9" customHeight="1" thickTop="1" x14ac:dyDescent="0.2">
      <c r="B905" s="53"/>
      <c r="C905" s="54"/>
      <c r="D905" s="35" t="s">
        <v>10</v>
      </c>
      <c r="E905" s="36"/>
      <c r="F905" s="39" t="str">
        <f>IF(VLOOKUP(A894,入力シート!$A$8:$M$1000,6,0)="","",VLOOKUP(A894,入力シート!$A$8:$M$1000,6,0))</f>
        <v/>
      </c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1"/>
      <c r="V905" s="45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</row>
    <row r="906" spans="1:39" ht="12.9" customHeight="1" thickBot="1" x14ac:dyDescent="0.25">
      <c r="B906" s="55"/>
      <c r="C906" s="56"/>
      <c r="D906" s="37"/>
      <c r="E906" s="38"/>
      <c r="F906" s="42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4"/>
      <c r="V906" s="47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</row>
    <row r="907" spans="1:39" ht="14.1" customHeight="1" thickTop="1" x14ac:dyDescent="0.2">
      <c r="A907" s="1">
        <f>+A894+1</f>
        <v>56</v>
      </c>
      <c r="B907" s="51" t="s">
        <v>1083</v>
      </c>
      <c r="C907" s="52"/>
      <c r="D907" s="147" t="s">
        <v>5</v>
      </c>
      <c r="E907" s="148"/>
      <c r="F907" s="63" t="s">
        <v>8</v>
      </c>
      <c r="G907" s="64"/>
      <c r="H907" s="64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193" t="s">
        <v>13</v>
      </c>
      <c r="W907" s="194"/>
      <c r="X907" s="176"/>
      <c r="Y907" s="179" t="str">
        <f>IF(Y912="","",VLOOKUP(Y912,入力シート!$A$110:$H$10000,2,0))</f>
        <v/>
      </c>
      <c r="Z907" s="179"/>
      <c r="AA907" s="179"/>
      <c r="AB907" s="179"/>
      <c r="AC907" s="179"/>
      <c r="AD907" s="179"/>
      <c r="AE907" s="179"/>
      <c r="AF907" s="179"/>
      <c r="AG907" s="179"/>
      <c r="AH907" s="179"/>
      <c r="AI907" s="179"/>
      <c r="AJ907" s="179"/>
      <c r="AK907" s="179"/>
      <c r="AL907" s="179"/>
      <c r="AM907" s="180"/>
    </row>
    <row r="908" spans="1:39" ht="12.6" customHeight="1" x14ac:dyDescent="0.2">
      <c r="B908" s="53"/>
      <c r="C908" s="54"/>
      <c r="D908" s="149"/>
      <c r="E908" s="150"/>
      <c r="F908" s="161" t="str">
        <f>IF(VLOOKUP(A907,入力シート!$A$8:$M$1000,2,0)="","",IF(VLOOKUP(A907,入力シート!$A$8:$M$1000,3,0)="","",VLOOKUP(A907,入力シート!$A$8:$M$1000,2,0)))</f>
        <v/>
      </c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2"/>
      <c r="U908" s="2"/>
      <c r="V908" s="195"/>
      <c r="W908" s="196"/>
      <c r="X908" s="177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  <c r="AJ908" s="172"/>
      <c r="AK908" s="172"/>
      <c r="AL908" s="172"/>
      <c r="AM908" s="181"/>
    </row>
    <row r="909" spans="1:39" ht="12.6" customHeight="1" x14ac:dyDescent="0.2">
      <c r="B909" s="53"/>
      <c r="C909" s="54"/>
      <c r="D909" s="149"/>
      <c r="E909" s="150"/>
      <c r="F909" s="163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2"/>
      <c r="U909" s="2"/>
      <c r="V909" s="195"/>
      <c r="W909" s="196"/>
      <c r="X909" s="177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  <c r="AJ909" s="172"/>
      <c r="AK909" s="172"/>
      <c r="AL909" s="172"/>
      <c r="AM909" s="181"/>
    </row>
    <row r="910" spans="1:39" ht="12.9" customHeight="1" x14ac:dyDescent="0.2">
      <c r="B910" s="53"/>
      <c r="C910" s="54"/>
      <c r="D910" s="149"/>
      <c r="E910" s="150"/>
      <c r="F910" s="66" t="str">
        <f>IF(VLOOKUP(A907,入力シート!$A$8:$M$1000,2,0)="","",IF(VLOOKUP(A907,入力シート!$A$8:$M$1000,3,0)="",VLOOKUP(A907,入力シート!$A$8:$M$1000,2,0),VLOOKUP(A907,入力シート!$A$8:$M$1000,3,0)))</f>
        <v/>
      </c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70" t="s">
        <v>9</v>
      </c>
      <c r="U910" s="70"/>
      <c r="V910" s="195"/>
      <c r="W910" s="196"/>
      <c r="X910" s="177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  <c r="AJ910" s="172"/>
      <c r="AK910" s="172"/>
      <c r="AL910" s="172"/>
      <c r="AM910" s="181"/>
    </row>
    <row r="911" spans="1:39" ht="12.9" customHeight="1" thickBot="1" x14ac:dyDescent="0.25">
      <c r="B911" s="53"/>
      <c r="C911" s="54"/>
      <c r="D911" s="151"/>
      <c r="E911" s="152"/>
      <c r="F911" s="68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71"/>
      <c r="U911" s="71"/>
      <c r="V911" s="197"/>
      <c r="W911" s="198"/>
      <c r="X911" s="178"/>
      <c r="Y911" s="182"/>
      <c r="Z911" s="182"/>
      <c r="AA911" s="182"/>
      <c r="AB911" s="182"/>
      <c r="AC911" s="182"/>
      <c r="AD911" s="182"/>
      <c r="AE911" s="182"/>
      <c r="AF911" s="182"/>
      <c r="AG911" s="182"/>
      <c r="AH911" s="182"/>
      <c r="AI911" s="182"/>
      <c r="AJ911" s="182"/>
      <c r="AK911" s="182"/>
      <c r="AL911" s="182"/>
      <c r="AM911" s="183"/>
    </row>
    <row r="912" spans="1:39" ht="12.9" customHeight="1" x14ac:dyDescent="0.2">
      <c r="B912" s="53"/>
      <c r="C912" s="54"/>
      <c r="D912" s="153" t="s">
        <v>7</v>
      </c>
      <c r="E912" s="154"/>
      <c r="F912" s="159" t="s">
        <v>12</v>
      </c>
      <c r="G912" s="165" t="str">
        <f>IF(VLOOKUP(A907,入力シート!$A$8:$M$1000,4,0)="","",VLOOKUP(A907,入力シート!$A$8:$M$1000,4,0))</f>
        <v/>
      </c>
      <c r="H912" s="166"/>
      <c r="I912" s="166"/>
      <c r="J912" s="166"/>
      <c r="K912" s="166"/>
      <c r="L912" s="166"/>
      <c r="M912" s="155"/>
      <c r="N912" s="155"/>
      <c r="O912" s="155"/>
      <c r="P912" s="155"/>
      <c r="Q912" s="155"/>
      <c r="R912" s="155"/>
      <c r="S912" s="155"/>
      <c r="T912" s="155"/>
      <c r="U912" s="156"/>
      <c r="V912" s="199" t="s">
        <v>15</v>
      </c>
      <c r="W912" s="200"/>
      <c r="X912" s="173"/>
      <c r="Y912" s="174" t="str">
        <f>IF(VLOOKUP(A907,入力シート!$A$8:$M$1000,7,0)="","",VLOOKUP(A907,入力シート!$A$8:$M$1000,7,0))</f>
        <v/>
      </c>
      <c r="Z912" s="174"/>
      <c r="AA912" s="174"/>
      <c r="AB912" s="174"/>
      <c r="AC912" s="174"/>
      <c r="AD912" s="174"/>
      <c r="AE912" s="174"/>
      <c r="AF912" s="174"/>
      <c r="AG912" s="174"/>
      <c r="AH912" s="174"/>
      <c r="AI912" s="174"/>
      <c r="AJ912" s="174"/>
      <c r="AK912" s="174"/>
      <c r="AL912" s="174"/>
      <c r="AM912" s="175"/>
    </row>
    <row r="913" spans="1:41" ht="12.9" customHeight="1" x14ac:dyDescent="0.2">
      <c r="B913" s="53"/>
      <c r="C913" s="54"/>
      <c r="D913" s="149"/>
      <c r="E913" s="150"/>
      <c r="F913" s="160"/>
      <c r="G913" s="167"/>
      <c r="H913" s="168"/>
      <c r="I913" s="168"/>
      <c r="J913" s="168"/>
      <c r="K913" s="168"/>
      <c r="L913" s="168"/>
      <c r="M913" s="157"/>
      <c r="N913" s="157"/>
      <c r="O913" s="157"/>
      <c r="P913" s="157"/>
      <c r="Q913" s="157"/>
      <c r="R913" s="157"/>
      <c r="S913" s="157"/>
      <c r="T913" s="157"/>
      <c r="U913" s="158"/>
      <c r="V913" s="201"/>
      <c r="W913" s="202"/>
      <c r="X913" s="169"/>
      <c r="Y913" s="170"/>
      <c r="Z913" s="170"/>
      <c r="AA913" s="170"/>
      <c r="AB913" s="170"/>
      <c r="AC913" s="170"/>
      <c r="AD913" s="170"/>
      <c r="AE913" s="170"/>
      <c r="AF913" s="170"/>
      <c r="AG913" s="170"/>
      <c r="AH913" s="170"/>
      <c r="AI913" s="170"/>
      <c r="AJ913" s="170"/>
      <c r="AK913" s="170"/>
      <c r="AL913" s="170"/>
      <c r="AM913" s="171"/>
    </row>
    <row r="914" spans="1:41" ht="12.9" customHeight="1" x14ac:dyDescent="0.2">
      <c r="B914" s="53"/>
      <c r="C914" s="54"/>
      <c r="D914" s="149"/>
      <c r="E914" s="150"/>
      <c r="F914" s="74" t="str">
        <f>IF(VLOOKUP(A907,入力シート!$A$8:$M$1000,5,0)="","",VLOOKUP(A907,入力シート!$A$8:$M$1000,5,0))</f>
        <v/>
      </c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6"/>
      <c r="V914" s="203" t="s">
        <v>16</v>
      </c>
      <c r="W914" s="204"/>
      <c r="X914" s="190" t="str">
        <f>IF(Y912="","",IF(VLOOKUP(Y912,入力シート!$A$110:$H$1000,3,0)="","",VLOOKUP(Y912,入力シート!$A$110:$H$1000,3,0)))</f>
        <v/>
      </c>
      <c r="Y914" s="191"/>
      <c r="Z914" s="191"/>
      <c r="AA914" s="191"/>
      <c r="AB914" s="191"/>
      <c r="AC914" s="191"/>
      <c r="AD914" s="191"/>
      <c r="AE914" s="191"/>
      <c r="AF914" s="191"/>
      <c r="AG914" s="191"/>
      <c r="AH914" s="191"/>
      <c r="AI914" s="191"/>
      <c r="AJ914" s="191"/>
      <c r="AK914" s="191"/>
      <c r="AL914" s="191"/>
      <c r="AM914" s="192"/>
    </row>
    <row r="915" spans="1:41" ht="12.9" customHeight="1" x14ac:dyDescent="0.2">
      <c r="B915" s="53"/>
      <c r="C915" s="54"/>
      <c r="D915" s="149"/>
      <c r="E915" s="150"/>
      <c r="F915" s="77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9"/>
      <c r="V915" s="201"/>
      <c r="W915" s="202"/>
      <c r="X915" s="103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5"/>
    </row>
    <row r="916" spans="1:41" ht="12.9" customHeight="1" x14ac:dyDescent="0.2">
      <c r="B916" s="53"/>
      <c r="C916" s="54"/>
      <c r="D916" s="149"/>
      <c r="E916" s="150"/>
      <c r="F916" s="77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9"/>
      <c r="V916" s="205" t="s">
        <v>14</v>
      </c>
      <c r="W916" s="206"/>
      <c r="X916" s="190" t="str">
        <f>IF(VLOOKUP(A907,入力シート!$A$8:$M$1000,9,0)="","",VLOOKUP(A907,入力シート!$A$8:$M$1000,9,0))</f>
        <v/>
      </c>
      <c r="Y916" s="211"/>
      <c r="Z916" s="209" t="s">
        <v>17</v>
      </c>
      <c r="AA916" s="206"/>
      <c r="AB916" s="218" t="str">
        <f>IF(VLOOKUP(A907,入力シート!$A$8:$M$1000,12,0)="","",VLOOKUP(A907,入力シート!$A$8:$M$1000,12,0))</f>
        <v/>
      </c>
      <c r="AC916" s="219"/>
      <c r="AD916" s="219"/>
      <c r="AE916" s="220"/>
      <c r="AF916" s="209" t="s">
        <v>18</v>
      </c>
      <c r="AG916" s="206"/>
      <c r="AH916" s="214" t="str">
        <f>IF(X916="","",IF(AB916="","",X916*AB916))</f>
        <v/>
      </c>
      <c r="AI916" s="215"/>
      <c r="AJ916" s="215"/>
      <c r="AK916" s="215"/>
      <c r="AL916" s="215"/>
      <c r="AM916" s="224"/>
    </row>
    <row r="917" spans="1:41" ht="12.9" customHeight="1" thickBot="1" x14ac:dyDescent="0.25">
      <c r="B917" s="53"/>
      <c r="C917" s="54"/>
      <c r="D917" s="151"/>
      <c r="E917" s="152"/>
      <c r="F917" s="80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2"/>
      <c r="V917" s="207"/>
      <c r="W917" s="208"/>
      <c r="X917" s="212"/>
      <c r="Y917" s="213"/>
      <c r="Z917" s="210"/>
      <c r="AA917" s="208"/>
      <c r="AB917" s="221"/>
      <c r="AC917" s="222"/>
      <c r="AD917" s="222"/>
      <c r="AE917" s="223"/>
      <c r="AF917" s="210"/>
      <c r="AG917" s="208"/>
      <c r="AH917" s="216"/>
      <c r="AI917" s="217"/>
      <c r="AJ917" s="217"/>
      <c r="AK917" s="217"/>
      <c r="AL917" s="217"/>
      <c r="AM917" s="225"/>
    </row>
    <row r="918" spans="1:41" ht="12.9" customHeight="1" thickTop="1" x14ac:dyDescent="0.2">
      <c r="B918" s="53"/>
      <c r="C918" s="54"/>
      <c r="D918" s="35" t="s">
        <v>10</v>
      </c>
      <c r="E918" s="36"/>
      <c r="F918" s="39" t="str">
        <f>IF(VLOOKUP(A907,入力シート!$A$8:$M$1000,6,0)="","",VLOOKUP(A907,入力シート!$A$8:$M$1000,6,0))</f>
        <v/>
      </c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1"/>
      <c r="V918" s="45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</row>
    <row r="919" spans="1:41" ht="12.9" customHeight="1" thickBot="1" x14ac:dyDescent="0.25">
      <c r="B919" s="55"/>
      <c r="C919" s="56"/>
      <c r="D919" s="37"/>
      <c r="E919" s="38"/>
      <c r="F919" s="42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4"/>
      <c r="V919" s="47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</row>
    <row r="920" spans="1:41" ht="14.1" customHeight="1" thickTop="1" x14ac:dyDescent="0.2">
      <c r="B920" s="49" t="s">
        <v>24</v>
      </c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AB920" s="17" t="s">
        <v>20</v>
      </c>
      <c r="AC920" s="18"/>
      <c r="AD920" s="18"/>
      <c r="AE920" s="19"/>
      <c r="AF920" s="11" t="s">
        <v>21</v>
      </c>
      <c r="AG920" s="12"/>
      <c r="AH920" s="12"/>
      <c r="AI920" s="12"/>
      <c r="AJ920" s="12"/>
      <c r="AK920" s="12"/>
      <c r="AL920" s="12"/>
      <c r="AM920" s="13"/>
    </row>
    <row r="921" spans="1:41" ht="14.1" customHeight="1" x14ac:dyDescent="0.2"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AB921" s="20"/>
      <c r="AC921" s="21"/>
      <c r="AD921" s="21"/>
      <c r="AE921" s="22"/>
      <c r="AF921" s="14"/>
      <c r="AG921" s="15"/>
      <c r="AH921" s="15"/>
      <c r="AI921" s="15"/>
      <c r="AJ921" s="15"/>
      <c r="AK921" s="15"/>
      <c r="AL921" s="15"/>
      <c r="AM921" s="16"/>
    </row>
    <row r="922" spans="1:41" ht="14.1" customHeight="1" x14ac:dyDescent="0.2">
      <c r="B922" s="17" t="s">
        <v>25</v>
      </c>
      <c r="C922" s="18"/>
      <c r="D922" s="18"/>
      <c r="E922" s="19"/>
      <c r="F922" s="11"/>
      <c r="G922" s="12"/>
      <c r="H922" s="12"/>
      <c r="I922" s="12"/>
      <c r="J922" s="12"/>
      <c r="K922" s="13"/>
      <c r="L922" s="17" t="s">
        <v>26</v>
      </c>
      <c r="M922" s="18"/>
      <c r="N922" s="18"/>
      <c r="O922" s="19"/>
      <c r="P922" s="11"/>
      <c r="Q922" s="12"/>
      <c r="R922" s="12"/>
      <c r="S922" s="12"/>
      <c r="T922" s="12"/>
      <c r="U922" s="13"/>
      <c r="W922" s="23" t="s">
        <v>23</v>
      </c>
      <c r="X922" s="25" t="str">
        <f>IF(SUM(X877,X890,X903,X916)=0,"",SUM(X877,X890,X903,X916))</f>
        <v/>
      </c>
      <c r="Y922" s="18"/>
      <c r="Z922" s="26"/>
      <c r="AA922" s="23" t="s">
        <v>18</v>
      </c>
      <c r="AB922" s="29" t="str">
        <f>IF(SUM(AH877,AH890,AH903,AH916)=0,"",SUM(AH877,AH890,AH903,AH916))</f>
        <v/>
      </c>
      <c r="AC922" s="30"/>
      <c r="AD922" s="30"/>
      <c r="AE922" s="30"/>
      <c r="AF922" s="30"/>
      <c r="AG922" s="30"/>
      <c r="AH922" s="31"/>
      <c r="AI922" s="23" t="s">
        <v>22</v>
      </c>
      <c r="AJ922" s="11"/>
      <c r="AK922" s="12"/>
      <c r="AL922" s="12"/>
      <c r="AM922" s="13"/>
    </row>
    <row r="923" spans="1:41" ht="14.1" customHeight="1" x14ac:dyDescent="0.2">
      <c r="B923" s="20"/>
      <c r="C923" s="21"/>
      <c r="D923" s="21"/>
      <c r="E923" s="22"/>
      <c r="F923" s="14"/>
      <c r="G923" s="15"/>
      <c r="H923" s="15"/>
      <c r="I923" s="15"/>
      <c r="J923" s="15"/>
      <c r="K923" s="16"/>
      <c r="L923" s="20"/>
      <c r="M923" s="21"/>
      <c r="N923" s="21"/>
      <c r="O923" s="22"/>
      <c r="P923" s="14"/>
      <c r="Q923" s="15"/>
      <c r="R923" s="15"/>
      <c r="S923" s="15"/>
      <c r="T923" s="15"/>
      <c r="U923" s="16"/>
      <c r="W923" s="24"/>
      <c r="X923" s="27"/>
      <c r="Y923" s="21"/>
      <c r="Z923" s="28"/>
      <c r="AA923" s="24"/>
      <c r="AB923" s="32"/>
      <c r="AC923" s="33"/>
      <c r="AD923" s="33"/>
      <c r="AE923" s="33"/>
      <c r="AF923" s="33"/>
      <c r="AG923" s="33"/>
      <c r="AH923" s="34"/>
      <c r="AI923" s="24"/>
      <c r="AJ923" s="14"/>
      <c r="AK923" s="15"/>
      <c r="AL923" s="15"/>
      <c r="AM923" s="16"/>
    </row>
    <row r="925" spans="1:41" ht="23.1" customHeight="1" x14ac:dyDescent="0.2">
      <c r="A925" s="127" t="s">
        <v>1089</v>
      </c>
      <c r="B925" s="9" t="s">
        <v>27</v>
      </c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5"/>
      <c r="X925" s="5"/>
      <c r="Y925" s="6"/>
      <c r="Z925" s="226" t="s">
        <v>3</v>
      </c>
      <c r="AA925" s="227"/>
      <c r="AB925" s="227"/>
      <c r="AC925" s="227"/>
      <c r="AD925" s="227"/>
      <c r="AE925" s="228"/>
      <c r="AF925" s="186" t="s">
        <v>4</v>
      </c>
      <c r="AG925" s="187"/>
      <c r="AH925" s="191" t="str">
        <f>IF(F928="","",A927)</f>
        <v/>
      </c>
      <c r="AI925" s="191"/>
      <c r="AJ925" s="184" t="s">
        <v>2</v>
      </c>
      <c r="AK925" s="191" t="str">
        <f>IF(F928="","",AK859)</f>
        <v/>
      </c>
      <c r="AL925" s="191"/>
      <c r="AM925" s="84" t="s">
        <v>1</v>
      </c>
    </row>
    <row r="926" spans="1:41" ht="14.1" customHeight="1" thickBot="1" x14ac:dyDescent="0.25">
      <c r="B926" s="10" t="s">
        <v>0</v>
      </c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7"/>
      <c r="X926" s="7"/>
      <c r="Y926" s="8"/>
      <c r="Z926" s="229"/>
      <c r="AA926" s="230"/>
      <c r="AB926" s="230"/>
      <c r="AC926" s="230"/>
      <c r="AD926" s="230"/>
      <c r="AE926" s="231"/>
      <c r="AF926" s="188"/>
      <c r="AG926" s="189"/>
      <c r="AH926" s="232"/>
      <c r="AI926" s="232"/>
      <c r="AJ926" s="185"/>
      <c r="AK926" s="232"/>
      <c r="AL926" s="232"/>
      <c r="AM926" s="85"/>
    </row>
    <row r="927" spans="1:41" ht="14.1" customHeight="1" thickTop="1" x14ac:dyDescent="0.2">
      <c r="A927" s="1">
        <f>+A861+1</f>
        <v>15</v>
      </c>
      <c r="B927" s="86" t="s">
        <v>6</v>
      </c>
      <c r="C927" s="87"/>
      <c r="D927" s="57" t="s">
        <v>5</v>
      </c>
      <c r="E927" s="58"/>
      <c r="F927" s="63" t="s">
        <v>8</v>
      </c>
      <c r="G927" s="64"/>
      <c r="H927" s="64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3"/>
      <c r="V927" s="94" t="s">
        <v>11</v>
      </c>
      <c r="W927" s="95"/>
      <c r="X927" s="96"/>
      <c r="Y927" s="134" t="str">
        <f>IF(F928="","",IF(入力シート!$F$5="","",入力シート!$F$5))</f>
        <v/>
      </c>
      <c r="Z927" s="135"/>
      <c r="AA927" s="135"/>
      <c r="AB927" s="135"/>
      <c r="AC927" s="135"/>
      <c r="AD927" s="135"/>
      <c r="AE927" s="135"/>
      <c r="AF927" s="135"/>
      <c r="AG927" s="135"/>
      <c r="AH927" s="135"/>
      <c r="AI927" s="135"/>
      <c r="AJ927" s="135"/>
      <c r="AK927" s="135"/>
      <c r="AL927" s="135"/>
      <c r="AM927" s="136"/>
      <c r="AO927" s="1" t="str">
        <f>IF(F928="","",AO861+1)</f>
        <v/>
      </c>
    </row>
    <row r="928" spans="1:41" ht="14.1" customHeight="1" x14ac:dyDescent="0.2">
      <c r="B928" s="88"/>
      <c r="C928" s="89"/>
      <c r="D928" s="59"/>
      <c r="E928" s="60"/>
      <c r="F928" s="66" t="str">
        <f>IF(F937="","",IF(入力シート!$B$5="","",IF(入力シート!$C$5="",入力シート!$B$5,CONCATENATE(入力シート!$B$5,$A$1,入力シート!$C$5))))</f>
        <v/>
      </c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70" t="s">
        <v>9</v>
      </c>
      <c r="U928" s="106"/>
      <c r="V928" s="97"/>
      <c r="W928" s="98"/>
      <c r="X928" s="99"/>
      <c r="Y928" s="137"/>
      <c r="Z928" s="138"/>
      <c r="AA928" s="138"/>
      <c r="AB928" s="138"/>
      <c r="AC928" s="138"/>
      <c r="AD928" s="138"/>
      <c r="AE928" s="138"/>
      <c r="AF928" s="138"/>
      <c r="AG928" s="138"/>
      <c r="AH928" s="138"/>
      <c r="AI928" s="138"/>
      <c r="AJ928" s="138"/>
      <c r="AK928" s="138"/>
      <c r="AL928" s="138"/>
      <c r="AM928" s="139"/>
    </row>
    <row r="929" spans="1:39" ht="14.1" customHeight="1" x14ac:dyDescent="0.2">
      <c r="B929" s="88"/>
      <c r="C929" s="89"/>
      <c r="D929" s="61"/>
      <c r="E929" s="62"/>
      <c r="F929" s="68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71"/>
      <c r="U929" s="107"/>
      <c r="V929" s="100"/>
      <c r="W929" s="101"/>
      <c r="X929" s="102"/>
      <c r="Y929" s="140"/>
      <c r="Z929" s="141"/>
      <c r="AA929" s="141"/>
      <c r="AB929" s="141"/>
      <c r="AC929" s="141"/>
      <c r="AD929" s="141"/>
      <c r="AE929" s="141"/>
      <c r="AF929" s="141"/>
      <c r="AG929" s="141"/>
      <c r="AH929" s="141"/>
      <c r="AI929" s="141"/>
      <c r="AJ929" s="141"/>
      <c r="AK929" s="141"/>
      <c r="AL929" s="141"/>
      <c r="AM929" s="142"/>
    </row>
    <row r="930" spans="1:39" ht="14.1" customHeight="1" x14ac:dyDescent="0.2">
      <c r="B930" s="88"/>
      <c r="C930" s="89"/>
      <c r="D930" s="72" t="s">
        <v>7</v>
      </c>
      <c r="E930" s="73"/>
      <c r="F930" s="146" t="s">
        <v>12</v>
      </c>
      <c r="G930" s="143" t="str">
        <f>IF(F928="","",IF(入力シート!$D$5="","",入力シート!$D$5))</f>
        <v/>
      </c>
      <c r="H930" s="144"/>
      <c r="I930" s="144"/>
      <c r="J930" s="144"/>
      <c r="K930" s="144"/>
      <c r="L930" s="145"/>
      <c r="M930" s="110" t="s">
        <v>8</v>
      </c>
      <c r="N930" s="111"/>
      <c r="O930" s="111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  <c r="AA930" s="112"/>
      <c r="AB930" s="112"/>
      <c r="AC930" s="112"/>
      <c r="AD930" s="112"/>
      <c r="AE930" s="112"/>
      <c r="AF930" s="112"/>
      <c r="AG930" s="112"/>
      <c r="AH930" s="112"/>
      <c r="AI930" s="112"/>
      <c r="AJ930" s="112"/>
      <c r="AK930" s="112"/>
      <c r="AL930" s="112"/>
      <c r="AM930" s="113"/>
    </row>
    <row r="931" spans="1:39" ht="14.1" customHeight="1" x14ac:dyDescent="0.2">
      <c r="B931" s="88"/>
      <c r="C931" s="89"/>
      <c r="D931" s="59"/>
      <c r="E931" s="60"/>
      <c r="F931" s="128" t="str">
        <f>IF(F928="","",IF(入力シート!$E$5="","",入力シート!$E$5))</f>
        <v/>
      </c>
      <c r="G931" s="129"/>
      <c r="H931" s="129"/>
      <c r="I931" s="129"/>
      <c r="J931" s="129"/>
      <c r="K931" s="129"/>
      <c r="L931" s="129"/>
      <c r="M931" s="129"/>
      <c r="N931" s="129"/>
      <c r="O931" s="129"/>
      <c r="P931" s="129"/>
      <c r="Q931" s="129"/>
      <c r="R931" s="129"/>
      <c r="S931" s="129"/>
      <c r="T931" s="129"/>
      <c r="U931" s="129"/>
      <c r="V931" s="129"/>
      <c r="W931" s="129"/>
      <c r="X931" s="129"/>
      <c r="Y931" s="129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  <c r="AM931" s="130"/>
    </row>
    <row r="932" spans="1:39" ht="14.1" customHeight="1" thickBot="1" x14ac:dyDescent="0.25">
      <c r="B932" s="90"/>
      <c r="C932" s="91"/>
      <c r="D932" s="108"/>
      <c r="E932" s="109"/>
      <c r="F932" s="131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  <c r="AF932" s="132"/>
      <c r="AG932" s="132"/>
      <c r="AH932" s="132"/>
      <c r="AI932" s="132"/>
      <c r="AJ932" s="132"/>
      <c r="AK932" s="132"/>
      <c r="AL932" s="132"/>
      <c r="AM932" s="133"/>
    </row>
    <row r="933" spans="1:39" ht="6" customHeight="1" thickTop="1" thickBot="1" x14ac:dyDescent="0.25"/>
    <row r="934" spans="1:39" ht="14.1" customHeight="1" thickTop="1" x14ac:dyDescent="0.2">
      <c r="A934" s="1">
        <f>+A868+4</f>
        <v>57</v>
      </c>
      <c r="B934" s="83" t="s">
        <v>19</v>
      </c>
      <c r="C934" s="52"/>
      <c r="D934" s="147" t="s">
        <v>5</v>
      </c>
      <c r="E934" s="148"/>
      <c r="F934" s="63" t="s">
        <v>8</v>
      </c>
      <c r="G934" s="64"/>
      <c r="H934" s="64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193" t="s">
        <v>13</v>
      </c>
      <c r="W934" s="194"/>
      <c r="X934" s="176"/>
      <c r="Y934" s="179" t="str">
        <f>IF(Y939="","",VLOOKUP(Y939,入力シート!$A$110:$H$10000,2,0))</f>
        <v/>
      </c>
      <c r="Z934" s="179"/>
      <c r="AA934" s="179"/>
      <c r="AB934" s="179"/>
      <c r="AC934" s="179"/>
      <c r="AD934" s="179"/>
      <c r="AE934" s="179"/>
      <c r="AF934" s="179"/>
      <c r="AG934" s="179"/>
      <c r="AH934" s="179"/>
      <c r="AI934" s="179"/>
      <c r="AJ934" s="179"/>
      <c r="AK934" s="179"/>
      <c r="AL934" s="179"/>
      <c r="AM934" s="180"/>
    </row>
    <row r="935" spans="1:39" ht="12.6" customHeight="1" x14ac:dyDescent="0.2">
      <c r="B935" s="53"/>
      <c r="C935" s="54"/>
      <c r="D935" s="149"/>
      <c r="E935" s="150"/>
      <c r="F935" s="161" t="str">
        <f>IF(VLOOKUP(A934,入力シート!$A$8:$M$1000,2,0)="","",IF(VLOOKUP(A934,入力シート!$A$8:$M$1000,3,0)="","",VLOOKUP(A934,入力シート!$A$8:$M$1000,2,0)))</f>
        <v/>
      </c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2"/>
      <c r="U935" s="2"/>
      <c r="V935" s="195"/>
      <c r="W935" s="196"/>
      <c r="X935" s="177"/>
      <c r="Y935" s="172"/>
      <c r="Z935" s="172"/>
      <c r="AA935" s="172"/>
      <c r="AB935" s="172"/>
      <c r="AC935" s="172"/>
      <c r="AD935" s="172"/>
      <c r="AE935" s="172"/>
      <c r="AF935" s="172"/>
      <c r="AG935" s="172"/>
      <c r="AH935" s="172"/>
      <c r="AI935" s="172"/>
      <c r="AJ935" s="172"/>
      <c r="AK935" s="172"/>
      <c r="AL935" s="172"/>
      <c r="AM935" s="181"/>
    </row>
    <row r="936" spans="1:39" ht="12.6" customHeight="1" x14ac:dyDescent="0.2">
      <c r="B936" s="53"/>
      <c r="C936" s="54"/>
      <c r="D936" s="149"/>
      <c r="E936" s="150"/>
      <c r="F936" s="163"/>
      <c r="G936" s="164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2"/>
      <c r="U936" s="2"/>
      <c r="V936" s="195"/>
      <c r="W936" s="196"/>
      <c r="X936" s="177"/>
      <c r="Y936" s="172"/>
      <c r="Z936" s="172"/>
      <c r="AA936" s="172"/>
      <c r="AB936" s="172"/>
      <c r="AC936" s="172"/>
      <c r="AD936" s="172"/>
      <c r="AE936" s="172"/>
      <c r="AF936" s="172"/>
      <c r="AG936" s="172"/>
      <c r="AH936" s="172"/>
      <c r="AI936" s="172"/>
      <c r="AJ936" s="172"/>
      <c r="AK936" s="172"/>
      <c r="AL936" s="172"/>
      <c r="AM936" s="181"/>
    </row>
    <row r="937" spans="1:39" ht="12.9" customHeight="1" x14ac:dyDescent="0.2">
      <c r="B937" s="53"/>
      <c r="C937" s="54"/>
      <c r="D937" s="149"/>
      <c r="E937" s="150"/>
      <c r="F937" s="66" t="str">
        <f>IF(VLOOKUP(A934,入力シート!$A$8:$M$1000,2,0)="","",IF(VLOOKUP(A934,入力シート!$A$8:$M$1000,3,0)="",VLOOKUP(A934,入力シート!$A$8:$M$1000,2,0),VLOOKUP(A934,入力シート!$A$8:$M$1000,3,0)))</f>
        <v/>
      </c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70" t="s">
        <v>9</v>
      </c>
      <c r="U937" s="70"/>
      <c r="V937" s="195"/>
      <c r="W937" s="196"/>
      <c r="X937" s="177"/>
      <c r="Y937" s="172"/>
      <c r="Z937" s="172"/>
      <c r="AA937" s="172"/>
      <c r="AB937" s="172"/>
      <c r="AC937" s="172"/>
      <c r="AD937" s="172"/>
      <c r="AE937" s="172"/>
      <c r="AF937" s="172"/>
      <c r="AG937" s="172"/>
      <c r="AH937" s="172"/>
      <c r="AI937" s="172"/>
      <c r="AJ937" s="172"/>
      <c r="AK937" s="172"/>
      <c r="AL937" s="172"/>
      <c r="AM937" s="181"/>
    </row>
    <row r="938" spans="1:39" ht="12.9" customHeight="1" thickBot="1" x14ac:dyDescent="0.25">
      <c r="B938" s="53"/>
      <c r="C938" s="54"/>
      <c r="D938" s="151"/>
      <c r="E938" s="152"/>
      <c r="F938" s="68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71"/>
      <c r="U938" s="71"/>
      <c r="V938" s="197"/>
      <c r="W938" s="198"/>
      <c r="X938" s="178"/>
      <c r="Y938" s="182"/>
      <c r="Z938" s="182"/>
      <c r="AA938" s="182"/>
      <c r="AB938" s="182"/>
      <c r="AC938" s="182"/>
      <c r="AD938" s="182"/>
      <c r="AE938" s="182"/>
      <c r="AF938" s="182"/>
      <c r="AG938" s="182"/>
      <c r="AH938" s="182"/>
      <c r="AI938" s="182"/>
      <c r="AJ938" s="182"/>
      <c r="AK938" s="182"/>
      <c r="AL938" s="182"/>
      <c r="AM938" s="183"/>
    </row>
    <row r="939" spans="1:39" ht="12.9" customHeight="1" x14ac:dyDescent="0.2">
      <c r="B939" s="53"/>
      <c r="C939" s="54"/>
      <c r="D939" s="153" t="s">
        <v>7</v>
      </c>
      <c r="E939" s="154"/>
      <c r="F939" s="159" t="s">
        <v>12</v>
      </c>
      <c r="G939" s="165" t="str">
        <f>IF(VLOOKUP(A934,入力シート!$A$8:$M$1000,4,0)="","",VLOOKUP(A934,入力シート!$A$8:$M$1000,4,0))</f>
        <v/>
      </c>
      <c r="H939" s="166"/>
      <c r="I939" s="166"/>
      <c r="J939" s="166"/>
      <c r="K939" s="166"/>
      <c r="L939" s="166"/>
      <c r="M939" s="155"/>
      <c r="N939" s="155"/>
      <c r="O939" s="155"/>
      <c r="P939" s="155"/>
      <c r="Q939" s="155"/>
      <c r="R939" s="155"/>
      <c r="S939" s="155"/>
      <c r="T939" s="155"/>
      <c r="U939" s="156"/>
      <c r="V939" s="199" t="s">
        <v>15</v>
      </c>
      <c r="W939" s="200"/>
      <c r="X939" s="173"/>
      <c r="Y939" s="174" t="str">
        <f>IF(VLOOKUP(A934,入力シート!$A$8:$M$1000,7,0)="","",VLOOKUP(A934,入力シート!$A$8:$M$1000,7,0))</f>
        <v/>
      </c>
      <c r="Z939" s="174"/>
      <c r="AA939" s="174"/>
      <c r="AB939" s="174"/>
      <c r="AC939" s="174"/>
      <c r="AD939" s="174"/>
      <c r="AE939" s="174"/>
      <c r="AF939" s="174"/>
      <c r="AG939" s="174"/>
      <c r="AH939" s="174"/>
      <c r="AI939" s="174"/>
      <c r="AJ939" s="174"/>
      <c r="AK939" s="174"/>
      <c r="AL939" s="174"/>
      <c r="AM939" s="175"/>
    </row>
    <row r="940" spans="1:39" ht="12.9" customHeight="1" x14ac:dyDescent="0.2">
      <c r="B940" s="53"/>
      <c r="C940" s="54"/>
      <c r="D940" s="149"/>
      <c r="E940" s="150"/>
      <c r="F940" s="160"/>
      <c r="G940" s="167"/>
      <c r="H940" s="168"/>
      <c r="I940" s="168"/>
      <c r="J940" s="168"/>
      <c r="K940" s="168"/>
      <c r="L940" s="168"/>
      <c r="M940" s="157"/>
      <c r="N940" s="157"/>
      <c r="O940" s="157"/>
      <c r="P940" s="157"/>
      <c r="Q940" s="157"/>
      <c r="R940" s="157"/>
      <c r="S940" s="157"/>
      <c r="T940" s="157"/>
      <c r="U940" s="158"/>
      <c r="V940" s="201"/>
      <c r="W940" s="202"/>
      <c r="X940" s="169"/>
      <c r="Y940" s="170"/>
      <c r="Z940" s="170"/>
      <c r="AA940" s="170"/>
      <c r="AB940" s="170"/>
      <c r="AC940" s="170"/>
      <c r="AD940" s="170"/>
      <c r="AE940" s="170"/>
      <c r="AF940" s="170"/>
      <c r="AG940" s="170"/>
      <c r="AH940" s="170"/>
      <c r="AI940" s="170"/>
      <c r="AJ940" s="170"/>
      <c r="AK940" s="170"/>
      <c r="AL940" s="170"/>
      <c r="AM940" s="171"/>
    </row>
    <row r="941" spans="1:39" ht="12.9" customHeight="1" x14ac:dyDescent="0.2">
      <c r="B941" s="53"/>
      <c r="C941" s="54"/>
      <c r="D941" s="149"/>
      <c r="E941" s="150"/>
      <c r="F941" s="74" t="str">
        <f>IF(VLOOKUP(A934,入力シート!$A$8:$M$1000,5,0)="","",VLOOKUP(A934,入力シート!$A$8:$M$1000,5,0))</f>
        <v/>
      </c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6"/>
      <c r="V941" s="203" t="s">
        <v>16</v>
      </c>
      <c r="W941" s="204"/>
      <c r="X941" s="190" t="str">
        <f>IF(Y939="","",IF(VLOOKUP(Y939,入力シート!$A$110:$H$1000,3,0)="","",VLOOKUP(Y939,入力シート!$A$110:$H$1000,3,0)))</f>
        <v/>
      </c>
      <c r="Y941" s="191"/>
      <c r="Z941" s="191"/>
      <c r="AA941" s="191"/>
      <c r="AB941" s="191"/>
      <c r="AC941" s="191"/>
      <c r="AD941" s="191"/>
      <c r="AE941" s="191"/>
      <c r="AF941" s="191"/>
      <c r="AG941" s="191"/>
      <c r="AH941" s="191"/>
      <c r="AI941" s="191"/>
      <c r="AJ941" s="191"/>
      <c r="AK941" s="191"/>
      <c r="AL941" s="191"/>
      <c r="AM941" s="192"/>
    </row>
    <row r="942" spans="1:39" ht="12.9" customHeight="1" x14ac:dyDescent="0.2">
      <c r="B942" s="53"/>
      <c r="C942" s="54"/>
      <c r="D942" s="149"/>
      <c r="E942" s="150"/>
      <c r="F942" s="77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9"/>
      <c r="V942" s="201"/>
      <c r="W942" s="202"/>
      <c r="X942" s="103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5"/>
    </row>
    <row r="943" spans="1:39" ht="12.9" customHeight="1" x14ac:dyDescent="0.2">
      <c r="B943" s="53"/>
      <c r="C943" s="54"/>
      <c r="D943" s="149"/>
      <c r="E943" s="150"/>
      <c r="F943" s="77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9"/>
      <c r="V943" s="205" t="s">
        <v>14</v>
      </c>
      <c r="W943" s="206"/>
      <c r="X943" s="190" t="str">
        <f>IF(VLOOKUP(A934,入力シート!$A$8:$M$1000,9,0)="","",VLOOKUP(A934,入力シート!$A$8:$M$1000,9,0))</f>
        <v/>
      </c>
      <c r="Y943" s="211"/>
      <c r="Z943" s="209" t="s">
        <v>17</v>
      </c>
      <c r="AA943" s="206"/>
      <c r="AB943" s="218" t="str">
        <f>IF(VLOOKUP(A934,入力シート!$A$8:$M$1000,12,0)="","",VLOOKUP(A934,入力シート!$A$8:$M$1000,12,0))</f>
        <v/>
      </c>
      <c r="AC943" s="219"/>
      <c r="AD943" s="219"/>
      <c r="AE943" s="220"/>
      <c r="AF943" s="209" t="s">
        <v>18</v>
      </c>
      <c r="AG943" s="206"/>
      <c r="AH943" s="214" t="str">
        <f>IF(X943="","",IF(AB943="","",X943*AB943))</f>
        <v/>
      </c>
      <c r="AI943" s="215"/>
      <c r="AJ943" s="215"/>
      <c r="AK943" s="215"/>
      <c r="AL943" s="215"/>
      <c r="AM943" s="224"/>
    </row>
    <row r="944" spans="1:39" ht="12.9" customHeight="1" thickBot="1" x14ac:dyDescent="0.25">
      <c r="B944" s="53"/>
      <c r="C944" s="54"/>
      <c r="D944" s="151"/>
      <c r="E944" s="152"/>
      <c r="F944" s="80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2"/>
      <c r="V944" s="207"/>
      <c r="W944" s="208"/>
      <c r="X944" s="212"/>
      <c r="Y944" s="213"/>
      <c r="Z944" s="210"/>
      <c r="AA944" s="208"/>
      <c r="AB944" s="221"/>
      <c r="AC944" s="222"/>
      <c r="AD944" s="222"/>
      <c r="AE944" s="223"/>
      <c r="AF944" s="210"/>
      <c r="AG944" s="208"/>
      <c r="AH944" s="216"/>
      <c r="AI944" s="217"/>
      <c r="AJ944" s="217"/>
      <c r="AK944" s="217"/>
      <c r="AL944" s="217"/>
      <c r="AM944" s="225"/>
    </row>
    <row r="945" spans="1:39" ht="12.9" customHeight="1" thickTop="1" x14ac:dyDescent="0.2">
      <c r="B945" s="53"/>
      <c r="C945" s="54"/>
      <c r="D945" s="35" t="s">
        <v>10</v>
      </c>
      <c r="E945" s="36"/>
      <c r="F945" s="39" t="str">
        <f>IF(VLOOKUP(A934,入力シート!$A$8:$M$1000,6,0)="","",VLOOKUP(A934,入力シート!$A$8:$M$1000,6,0))</f>
        <v/>
      </c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1"/>
      <c r="V945" s="45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</row>
    <row r="946" spans="1:39" ht="12.9" customHeight="1" thickBot="1" x14ac:dyDescent="0.25">
      <c r="B946" s="55"/>
      <c r="C946" s="56"/>
      <c r="D946" s="37"/>
      <c r="E946" s="38"/>
      <c r="F946" s="42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4"/>
      <c r="V946" s="47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  <c r="AM946" s="48"/>
    </row>
    <row r="947" spans="1:39" ht="14.1" customHeight="1" thickTop="1" x14ac:dyDescent="0.2">
      <c r="A947" s="1">
        <f>+A934+1</f>
        <v>58</v>
      </c>
      <c r="B947" s="51" t="s">
        <v>1081</v>
      </c>
      <c r="C947" s="52"/>
      <c r="D947" s="147" t="s">
        <v>5</v>
      </c>
      <c r="E947" s="148"/>
      <c r="F947" s="63" t="s">
        <v>8</v>
      </c>
      <c r="G947" s="64"/>
      <c r="H947" s="64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193" t="s">
        <v>13</v>
      </c>
      <c r="W947" s="194"/>
      <c r="X947" s="176"/>
      <c r="Y947" s="179" t="str">
        <f>IF(Y952="","",VLOOKUP(Y952,入力シート!$A$110:$H$10000,2,0))</f>
        <v/>
      </c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80"/>
    </row>
    <row r="948" spans="1:39" ht="12.6" customHeight="1" x14ac:dyDescent="0.2">
      <c r="B948" s="53"/>
      <c r="C948" s="54"/>
      <c r="D948" s="149"/>
      <c r="E948" s="150"/>
      <c r="F948" s="161" t="str">
        <f>IF(VLOOKUP(A947,入力シート!$A$8:$M$1000,2,0)="","",IF(VLOOKUP(A947,入力シート!$A$8:$M$1000,3,0)="","",VLOOKUP(A947,入力シート!$A$8:$M$1000,2,0)))</f>
        <v/>
      </c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2"/>
      <c r="U948" s="2"/>
      <c r="V948" s="195"/>
      <c r="W948" s="196"/>
      <c r="X948" s="177"/>
      <c r="Y948" s="172"/>
      <c r="Z948" s="172"/>
      <c r="AA948" s="172"/>
      <c r="AB948" s="172"/>
      <c r="AC948" s="172"/>
      <c r="AD948" s="172"/>
      <c r="AE948" s="172"/>
      <c r="AF948" s="172"/>
      <c r="AG948" s="172"/>
      <c r="AH948" s="172"/>
      <c r="AI948" s="172"/>
      <c r="AJ948" s="172"/>
      <c r="AK948" s="172"/>
      <c r="AL948" s="172"/>
      <c r="AM948" s="181"/>
    </row>
    <row r="949" spans="1:39" ht="12.6" customHeight="1" x14ac:dyDescent="0.2">
      <c r="B949" s="53"/>
      <c r="C949" s="54"/>
      <c r="D949" s="149"/>
      <c r="E949" s="150"/>
      <c r="F949" s="163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2"/>
      <c r="U949" s="2"/>
      <c r="V949" s="195"/>
      <c r="W949" s="196"/>
      <c r="X949" s="177"/>
      <c r="Y949" s="172"/>
      <c r="Z949" s="172"/>
      <c r="AA949" s="172"/>
      <c r="AB949" s="172"/>
      <c r="AC949" s="172"/>
      <c r="AD949" s="172"/>
      <c r="AE949" s="172"/>
      <c r="AF949" s="172"/>
      <c r="AG949" s="172"/>
      <c r="AH949" s="172"/>
      <c r="AI949" s="172"/>
      <c r="AJ949" s="172"/>
      <c r="AK949" s="172"/>
      <c r="AL949" s="172"/>
      <c r="AM949" s="181"/>
    </row>
    <row r="950" spans="1:39" ht="12.9" customHeight="1" x14ac:dyDescent="0.2">
      <c r="B950" s="53"/>
      <c r="C950" s="54"/>
      <c r="D950" s="149"/>
      <c r="E950" s="150"/>
      <c r="F950" s="66" t="str">
        <f>IF(VLOOKUP(A947,入力シート!$A$8:$M$1000,2,0)="","",IF(VLOOKUP(A947,入力シート!$A$8:$M$1000,3,0)="",VLOOKUP(A947,入力シート!$A$8:$M$1000,2,0),VLOOKUP(A947,入力シート!$A$8:$M$1000,3,0)))</f>
        <v/>
      </c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70" t="s">
        <v>9</v>
      </c>
      <c r="U950" s="70"/>
      <c r="V950" s="195"/>
      <c r="W950" s="196"/>
      <c r="X950" s="177"/>
      <c r="Y950" s="172"/>
      <c r="Z950" s="172"/>
      <c r="AA950" s="172"/>
      <c r="AB950" s="172"/>
      <c r="AC950" s="172"/>
      <c r="AD950" s="172"/>
      <c r="AE950" s="172"/>
      <c r="AF950" s="172"/>
      <c r="AG950" s="172"/>
      <c r="AH950" s="172"/>
      <c r="AI950" s="172"/>
      <c r="AJ950" s="172"/>
      <c r="AK950" s="172"/>
      <c r="AL950" s="172"/>
      <c r="AM950" s="181"/>
    </row>
    <row r="951" spans="1:39" ht="12.9" customHeight="1" thickBot="1" x14ac:dyDescent="0.25">
      <c r="B951" s="53"/>
      <c r="C951" s="54"/>
      <c r="D951" s="151"/>
      <c r="E951" s="152"/>
      <c r="F951" s="68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71"/>
      <c r="U951" s="71"/>
      <c r="V951" s="197"/>
      <c r="W951" s="198"/>
      <c r="X951" s="178"/>
      <c r="Y951" s="182"/>
      <c r="Z951" s="182"/>
      <c r="AA951" s="182"/>
      <c r="AB951" s="182"/>
      <c r="AC951" s="182"/>
      <c r="AD951" s="182"/>
      <c r="AE951" s="182"/>
      <c r="AF951" s="182"/>
      <c r="AG951" s="182"/>
      <c r="AH951" s="182"/>
      <c r="AI951" s="182"/>
      <c r="AJ951" s="182"/>
      <c r="AK951" s="182"/>
      <c r="AL951" s="182"/>
      <c r="AM951" s="183"/>
    </row>
    <row r="952" spans="1:39" ht="12.9" customHeight="1" x14ac:dyDescent="0.2">
      <c r="B952" s="53"/>
      <c r="C952" s="54"/>
      <c r="D952" s="153" t="s">
        <v>7</v>
      </c>
      <c r="E952" s="154"/>
      <c r="F952" s="159" t="s">
        <v>12</v>
      </c>
      <c r="G952" s="165" t="str">
        <f>IF(VLOOKUP(A947,入力シート!$A$8:$M$1000,4,0)="","",VLOOKUP(A947,入力シート!$A$8:$M$1000,4,0))</f>
        <v/>
      </c>
      <c r="H952" s="166"/>
      <c r="I952" s="166"/>
      <c r="J952" s="166"/>
      <c r="K952" s="166"/>
      <c r="L952" s="166"/>
      <c r="M952" s="155"/>
      <c r="N952" s="155"/>
      <c r="O952" s="155"/>
      <c r="P952" s="155"/>
      <c r="Q952" s="155"/>
      <c r="R952" s="155"/>
      <c r="S952" s="155"/>
      <c r="T952" s="155"/>
      <c r="U952" s="156"/>
      <c r="V952" s="199" t="s">
        <v>15</v>
      </c>
      <c r="W952" s="200"/>
      <c r="X952" s="173"/>
      <c r="Y952" s="174" t="str">
        <f>IF(VLOOKUP(A947,入力シート!$A$8:$M$1000,7,0)="","",VLOOKUP(A947,入力シート!$A$8:$M$1000,7,0))</f>
        <v/>
      </c>
      <c r="Z952" s="174"/>
      <c r="AA952" s="174"/>
      <c r="AB952" s="174"/>
      <c r="AC952" s="174"/>
      <c r="AD952" s="174"/>
      <c r="AE952" s="174"/>
      <c r="AF952" s="174"/>
      <c r="AG952" s="174"/>
      <c r="AH952" s="174"/>
      <c r="AI952" s="174"/>
      <c r="AJ952" s="174"/>
      <c r="AK952" s="174"/>
      <c r="AL952" s="174"/>
      <c r="AM952" s="175"/>
    </row>
    <row r="953" spans="1:39" ht="12.9" customHeight="1" x14ac:dyDescent="0.2">
      <c r="B953" s="53"/>
      <c r="C953" s="54"/>
      <c r="D953" s="149"/>
      <c r="E953" s="150"/>
      <c r="F953" s="160"/>
      <c r="G953" s="167"/>
      <c r="H953" s="168"/>
      <c r="I953" s="168"/>
      <c r="J953" s="168"/>
      <c r="K953" s="168"/>
      <c r="L953" s="168"/>
      <c r="M953" s="157"/>
      <c r="N953" s="157"/>
      <c r="O953" s="157"/>
      <c r="P953" s="157"/>
      <c r="Q953" s="157"/>
      <c r="R953" s="157"/>
      <c r="S953" s="157"/>
      <c r="T953" s="157"/>
      <c r="U953" s="158"/>
      <c r="V953" s="201"/>
      <c r="W953" s="202"/>
      <c r="X953" s="169"/>
      <c r="Y953" s="170"/>
      <c r="Z953" s="170"/>
      <c r="AA953" s="170"/>
      <c r="AB953" s="170"/>
      <c r="AC953" s="170"/>
      <c r="AD953" s="170"/>
      <c r="AE953" s="170"/>
      <c r="AF953" s="170"/>
      <c r="AG953" s="170"/>
      <c r="AH953" s="170"/>
      <c r="AI953" s="170"/>
      <c r="AJ953" s="170"/>
      <c r="AK953" s="170"/>
      <c r="AL953" s="170"/>
      <c r="AM953" s="171"/>
    </row>
    <row r="954" spans="1:39" ht="12.9" customHeight="1" x14ac:dyDescent="0.2">
      <c r="B954" s="53"/>
      <c r="C954" s="54"/>
      <c r="D954" s="149"/>
      <c r="E954" s="150"/>
      <c r="F954" s="74" t="str">
        <f>IF(VLOOKUP(A947,入力シート!$A$8:$M$1000,5,0)="","",VLOOKUP(A947,入力シート!$A$8:$M$1000,5,0))</f>
        <v/>
      </c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6"/>
      <c r="V954" s="203" t="s">
        <v>16</v>
      </c>
      <c r="W954" s="204"/>
      <c r="X954" s="190" t="str">
        <f>IF(Y952="","",IF(VLOOKUP(Y952,入力シート!$A$110:$H$1000,3,0)="","",VLOOKUP(Y952,入力シート!$A$110:$H$1000,3,0)))</f>
        <v/>
      </c>
      <c r="Y954" s="191"/>
      <c r="Z954" s="191"/>
      <c r="AA954" s="191"/>
      <c r="AB954" s="191"/>
      <c r="AC954" s="191"/>
      <c r="AD954" s="191"/>
      <c r="AE954" s="191"/>
      <c r="AF954" s="191"/>
      <c r="AG954" s="191"/>
      <c r="AH954" s="191"/>
      <c r="AI954" s="191"/>
      <c r="AJ954" s="191"/>
      <c r="AK954" s="191"/>
      <c r="AL954" s="191"/>
      <c r="AM954" s="192"/>
    </row>
    <row r="955" spans="1:39" ht="12.9" customHeight="1" x14ac:dyDescent="0.2">
      <c r="B955" s="53"/>
      <c r="C955" s="54"/>
      <c r="D955" s="149"/>
      <c r="E955" s="150"/>
      <c r="F955" s="77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9"/>
      <c r="V955" s="201"/>
      <c r="W955" s="202"/>
      <c r="X955" s="103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5"/>
    </row>
    <row r="956" spans="1:39" ht="12.9" customHeight="1" x14ac:dyDescent="0.2">
      <c r="B956" s="53"/>
      <c r="C956" s="54"/>
      <c r="D956" s="149"/>
      <c r="E956" s="150"/>
      <c r="F956" s="77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9"/>
      <c r="V956" s="205" t="s">
        <v>14</v>
      </c>
      <c r="W956" s="206"/>
      <c r="X956" s="190" t="str">
        <f>IF(VLOOKUP(A947,入力シート!$A$8:$M$1000,9,0)="","",VLOOKUP(A947,入力シート!$A$8:$M$1000,9,0))</f>
        <v/>
      </c>
      <c r="Y956" s="211"/>
      <c r="Z956" s="209" t="s">
        <v>17</v>
      </c>
      <c r="AA956" s="206"/>
      <c r="AB956" s="218" t="str">
        <f>IF(VLOOKUP(A947,入力シート!$A$8:$M$1000,12,0)="","",VLOOKUP(A947,入力シート!$A$8:$M$1000,12,0))</f>
        <v/>
      </c>
      <c r="AC956" s="219"/>
      <c r="AD956" s="219"/>
      <c r="AE956" s="220"/>
      <c r="AF956" s="209" t="s">
        <v>18</v>
      </c>
      <c r="AG956" s="206"/>
      <c r="AH956" s="214" t="str">
        <f>IF(X956="","",IF(AB956="","",X956*AB956))</f>
        <v/>
      </c>
      <c r="AI956" s="215"/>
      <c r="AJ956" s="215"/>
      <c r="AK956" s="215"/>
      <c r="AL956" s="215"/>
      <c r="AM956" s="224"/>
    </row>
    <row r="957" spans="1:39" ht="12.9" customHeight="1" thickBot="1" x14ac:dyDescent="0.25">
      <c r="B957" s="53"/>
      <c r="C957" s="54"/>
      <c r="D957" s="151"/>
      <c r="E957" s="152"/>
      <c r="F957" s="80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2"/>
      <c r="V957" s="207"/>
      <c r="W957" s="208"/>
      <c r="X957" s="212"/>
      <c r="Y957" s="213"/>
      <c r="Z957" s="210"/>
      <c r="AA957" s="208"/>
      <c r="AB957" s="221"/>
      <c r="AC957" s="222"/>
      <c r="AD957" s="222"/>
      <c r="AE957" s="223"/>
      <c r="AF957" s="210"/>
      <c r="AG957" s="208"/>
      <c r="AH957" s="216"/>
      <c r="AI957" s="217"/>
      <c r="AJ957" s="217"/>
      <c r="AK957" s="217"/>
      <c r="AL957" s="217"/>
      <c r="AM957" s="225"/>
    </row>
    <row r="958" spans="1:39" ht="12.9" customHeight="1" thickTop="1" x14ac:dyDescent="0.2">
      <c r="B958" s="53"/>
      <c r="C958" s="54"/>
      <c r="D958" s="35" t="s">
        <v>10</v>
      </c>
      <c r="E958" s="36"/>
      <c r="F958" s="39" t="str">
        <f>IF(VLOOKUP(A947,入力シート!$A$8:$M$1000,6,0)="","",VLOOKUP(A947,入力シート!$A$8:$M$1000,6,0))</f>
        <v/>
      </c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1"/>
      <c r="V958" s="45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</row>
    <row r="959" spans="1:39" ht="12.9" customHeight="1" thickBot="1" x14ac:dyDescent="0.25">
      <c r="B959" s="55"/>
      <c r="C959" s="56"/>
      <c r="D959" s="37"/>
      <c r="E959" s="38"/>
      <c r="F959" s="42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4"/>
      <c r="V959" s="47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  <c r="AM959" s="48"/>
    </row>
    <row r="960" spans="1:39" ht="14.1" customHeight="1" thickTop="1" x14ac:dyDescent="0.2">
      <c r="A960" s="1">
        <f>+A947+1</f>
        <v>59</v>
      </c>
      <c r="B960" s="51" t="s">
        <v>1082</v>
      </c>
      <c r="C960" s="52"/>
      <c r="D960" s="147" t="s">
        <v>5</v>
      </c>
      <c r="E960" s="148"/>
      <c r="F960" s="63" t="s">
        <v>8</v>
      </c>
      <c r="G960" s="64"/>
      <c r="H960" s="64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193" t="s">
        <v>13</v>
      </c>
      <c r="W960" s="194"/>
      <c r="X960" s="176"/>
      <c r="Y960" s="179" t="str">
        <f>IF(Y965="","",VLOOKUP(Y965,入力シート!$A$110:$H$10000,2,0))</f>
        <v/>
      </c>
      <c r="Z960" s="179"/>
      <c r="AA960" s="179"/>
      <c r="AB960" s="179"/>
      <c r="AC960" s="179"/>
      <c r="AD960" s="179"/>
      <c r="AE960" s="179"/>
      <c r="AF960" s="179"/>
      <c r="AG960" s="179"/>
      <c r="AH960" s="179"/>
      <c r="AI960" s="179"/>
      <c r="AJ960" s="179"/>
      <c r="AK960" s="179"/>
      <c r="AL960" s="179"/>
      <c r="AM960" s="180"/>
    </row>
    <row r="961" spans="1:39" ht="12.6" customHeight="1" x14ac:dyDescent="0.2">
      <c r="B961" s="53"/>
      <c r="C961" s="54"/>
      <c r="D961" s="149"/>
      <c r="E961" s="150"/>
      <c r="F961" s="161" t="str">
        <f>IF(VLOOKUP(A960,入力シート!$A$8:$M$1000,2,0)="","",IF(VLOOKUP(A960,入力シート!$A$8:$M$1000,3,0)="","",VLOOKUP(A960,入力シート!$A$8:$M$1000,2,0)))</f>
        <v/>
      </c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2"/>
      <c r="U961" s="2"/>
      <c r="V961" s="195"/>
      <c r="W961" s="196"/>
      <c r="X961" s="177"/>
      <c r="Y961" s="172"/>
      <c r="Z961" s="172"/>
      <c r="AA961" s="172"/>
      <c r="AB961" s="172"/>
      <c r="AC961" s="172"/>
      <c r="AD961" s="172"/>
      <c r="AE961" s="172"/>
      <c r="AF961" s="172"/>
      <c r="AG961" s="172"/>
      <c r="AH961" s="172"/>
      <c r="AI961" s="172"/>
      <c r="AJ961" s="172"/>
      <c r="AK961" s="172"/>
      <c r="AL961" s="172"/>
      <c r="AM961" s="181"/>
    </row>
    <row r="962" spans="1:39" ht="12.6" customHeight="1" x14ac:dyDescent="0.2">
      <c r="B962" s="53"/>
      <c r="C962" s="54"/>
      <c r="D962" s="149"/>
      <c r="E962" s="150"/>
      <c r="F962" s="163"/>
      <c r="G962" s="164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2"/>
      <c r="U962" s="2"/>
      <c r="V962" s="195"/>
      <c r="W962" s="196"/>
      <c r="X962" s="177"/>
      <c r="Y962" s="172"/>
      <c r="Z962" s="172"/>
      <c r="AA962" s="172"/>
      <c r="AB962" s="172"/>
      <c r="AC962" s="172"/>
      <c r="AD962" s="172"/>
      <c r="AE962" s="172"/>
      <c r="AF962" s="172"/>
      <c r="AG962" s="172"/>
      <c r="AH962" s="172"/>
      <c r="AI962" s="172"/>
      <c r="AJ962" s="172"/>
      <c r="AK962" s="172"/>
      <c r="AL962" s="172"/>
      <c r="AM962" s="181"/>
    </row>
    <row r="963" spans="1:39" ht="12.9" customHeight="1" x14ac:dyDescent="0.2">
      <c r="B963" s="53"/>
      <c r="C963" s="54"/>
      <c r="D963" s="149"/>
      <c r="E963" s="150"/>
      <c r="F963" s="66" t="str">
        <f>IF(VLOOKUP(A960,入力シート!$A$8:$M$1000,2,0)="","",IF(VLOOKUP(A960,入力シート!$A$8:$M$1000,3,0)="",VLOOKUP(A960,入力シート!$A$8:$M$1000,2,0),VLOOKUP(A960,入力シート!$A$8:$M$1000,3,0)))</f>
        <v/>
      </c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70" t="s">
        <v>9</v>
      </c>
      <c r="U963" s="70"/>
      <c r="V963" s="195"/>
      <c r="W963" s="196"/>
      <c r="X963" s="177"/>
      <c r="Y963" s="172"/>
      <c r="Z963" s="172"/>
      <c r="AA963" s="172"/>
      <c r="AB963" s="172"/>
      <c r="AC963" s="172"/>
      <c r="AD963" s="172"/>
      <c r="AE963" s="172"/>
      <c r="AF963" s="172"/>
      <c r="AG963" s="172"/>
      <c r="AH963" s="172"/>
      <c r="AI963" s="172"/>
      <c r="AJ963" s="172"/>
      <c r="AK963" s="172"/>
      <c r="AL963" s="172"/>
      <c r="AM963" s="181"/>
    </row>
    <row r="964" spans="1:39" ht="12.9" customHeight="1" thickBot="1" x14ac:dyDescent="0.25">
      <c r="B964" s="53"/>
      <c r="C964" s="54"/>
      <c r="D964" s="151"/>
      <c r="E964" s="152"/>
      <c r="F964" s="68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71"/>
      <c r="U964" s="71"/>
      <c r="V964" s="197"/>
      <c r="W964" s="198"/>
      <c r="X964" s="178"/>
      <c r="Y964" s="182"/>
      <c r="Z964" s="182"/>
      <c r="AA964" s="182"/>
      <c r="AB964" s="182"/>
      <c r="AC964" s="182"/>
      <c r="AD964" s="182"/>
      <c r="AE964" s="182"/>
      <c r="AF964" s="182"/>
      <c r="AG964" s="182"/>
      <c r="AH964" s="182"/>
      <c r="AI964" s="182"/>
      <c r="AJ964" s="182"/>
      <c r="AK964" s="182"/>
      <c r="AL964" s="182"/>
      <c r="AM964" s="183"/>
    </row>
    <row r="965" spans="1:39" ht="12.9" customHeight="1" x14ac:dyDescent="0.2">
      <c r="B965" s="53"/>
      <c r="C965" s="54"/>
      <c r="D965" s="153" t="s">
        <v>7</v>
      </c>
      <c r="E965" s="154"/>
      <c r="F965" s="159" t="s">
        <v>12</v>
      </c>
      <c r="G965" s="165" t="str">
        <f>IF(VLOOKUP(A960,入力シート!$A$8:$M$1000,4,0)="","",VLOOKUP(A960,入力シート!$A$8:$M$1000,4,0))</f>
        <v/>
      </c>
      <c r="H965" s="166"/>
      <c r="I965" s="166"/>
      <c r="J965" s="166"/>
      <c r="K965" s="166"/>
      <c r="L965" s="166"/>
      <c r="M965" s="155"/>
      <c r="N965" s="155"/>
      <c r="O965" s="155"/>
      <c r="P965" s="155"/>
      <c r="Q965" s="155"/>
      <c r="R965" s="155"/>
      <c r="S965" s="155"/>
      <c r="T965" s="155"/>
      <c r="U965" s="156"/>
      <c r="V965" s="199" t="s">
        <v>15</v>
      </c>
      <c r="W965" s="200"/>
      <c r="X965" s="173"/>
      <c r="Y965" s="174" t="str">
        <f>IF(VLOOKUP(A960,入力シート!$A$8:$M$1000,7,0)="","",VLOOKUP(A960,入力シート!$A$8:$M$1000,7,0))</f>
        <v/>
      </c>
      <c r="Z965" s="174"/>
      <c r="AA965" s="174"/>
      <c r="AB965" s="174"/>
      <c r="AC965" s="174"/>
      <c r="AD965" s="174"/>
      <c r="AE965" s="174"/>
      <c r="AF965" s="174"/>
      <c r="AG965" s="174"/>
      <c r="AH965" s="174"/>
      <c r="AI965" s="174"/>
      <c r="AJ965" s="174"/>
      <c r="AK965" s="174"/>
      <c r="AL965" s="174"/>
      <c r="AM965" s="175"/>
    </row>
    <row r="966" spans="1:39" ht="12.9" customHeight="1" x14ac:dyDescent="0.2">
      <c r="B966" s="53"/>
      <c r="C966" s="54"/>
      <c r="D966" s="149"/>
      <c r="E966" s="150"/>
      <c r="F966" s="160"/>
      <c r="G966" s="167"/>
      <c r="H966" s="168"/>
      <c r="I966" s="168"/>
      <c r="J966" s="168"/>
      <c r="K966" s="168"/>
      <c r="L966" s="168"/>
      <c r="M966" s="157"/>
      <c r="N966" s="157"/>
      <c r="O966" s="157"/>
      <c r="P966" s="157"/>
      <c r="Q966" s="157"/>
      <c r="R966" s="157"/>
      <c r="S966" s="157"/>
      <c r="T966" s="157"/>
      <c r="U966" s="158"/>
      <c r="V966" s="201"/>
      <c r="W966" s="202"/>
      <c r="X966" s="169"/>
      <c r="Y966" s="170"/>
      <c r="Z966" s="170"/>
      <c r="AA966" s="170"/>
      <c r="AB966" s="170"/>
      <c r="AC966" s="170"/>
      <c r="AD966" s="170"/>
      <c r="AE966" s="170"/>
      <c r="AF966" s="170"/>
      <c r="AG966" s="170"/>
      <c r="AH966" s="170"/>
      <c r="AI966" s="170"/>
      <c r="AJ966" s="170"/>
      <c r="AK966" s="170"/>
      <c r="AL966" s="170"/>
      <c r="AM966" s="171"/>
    </row>
    <row r="967" spans="1:39" ht="12.9" customHeight="1" x14ac:dyDescent="0.2">
      <c r="B967" s="53"/>
      <c r="C967" s="54"/>
      <c r="D967" s="149"/>
      <c r="E967" s="150"/>
      <c r="F967" s="74" t="str">
        <f>IF(VLOOKUP(A960,入力シート!$A$8:$M$1000,5,0)="","",VLOOKUP(A960,入力シート!$A$8:$M$1000,5,0))</f>
        <v/>
      </c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6"/>
      <c r="V967" s="203" t="s">
        <v>16</v>
      </c>
      <c r="W967" s="204"/>
      <c r="X967" s="190" t="str">
        <f>IF(Y965="","",IF(VLOOKUP(Y965,入力シート!$A$110:$H$1000,3,0)="","",VLOOKUP(Y965,入力シート!$A$110:$H$1000,3,0)))</f>
        <v/>
      </c>
      <c r="Y967" s="191"/>
      <c r="Z967" s="191"/>
      <c r="AA967" s="191"/>
      <c r="AB967" s="191"/>
      <c r="AC967" s="191"/>
      <c r="AD967" s="191"/>
      <c r="AE967" s="191"/>
      <c r="AF967" s="191"/>
      <c r="AG967" s="191"/>
      <c r="AH967" s="191"/>
      <c r="AI967" s="191"/>
      <c r="AJ967" s="191"/>
      <c r="AK967" s="191"/>
      <c r="AL967" s="191"/>
      <c r="AM967" s="192"/>
    </row>
    <row r="968" spans="1:39" ht="12.9" customHeight="1" x14ac:dyDescent="0.2">
      <c r="B968" s="53"/>
      <c r="C968" s="54"/>
      <c r="D968" s="149"/>
      <c r="E968" s="150"/>
      <c r="F968" s="77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9"/>
      <c r="V968" s="201"/>
      <c r="W968" s="202"/>
      <c r="X968" s="103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5"/>
    </row>
    <row r="969" spans="1:39" ht="12.9" customHeight="1" x14ac:dyDescent="0.2">
      <c r="B969" s="53"/>
      <c r="C969" s="54"/>
      <c r="D969" s="149"/>
      <c r="E969" s="150"/>
      <c r="F969" s="77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9"/>
      <c r="V969" s="205" t="s">
        <v>14</v>
      </c>
      <c r="W969" s="206"/>
      <c r="X969" s="190" t="str">
        <f>IF(VLOOKUP(A960,入力シート!$A$8:$M$1000,9,0)="","",VLOOKUP(A960,入力シート!$A$8:$M$1000,9,0))</f>
        <v/>
      </c>
      <c r="Y969" s="211"/>
      <c r="Z969" s="209" t="s">
        <v>17</v>
      </c>
      <c r="AA969" s="206"/>
      <c r="AB969" s="218" t="str">
        <f>IF(VLOOKUP(A960,入力シート!$A$8:$M$1000,12,0)="","",VLOOKUP(A960,入力シート!$A$8:$M$1000,12,0))</f>
        <v/>
      </c>
      <c r="AC969" s="219"/>
      <c r="AD969" s="219"/>
      <c r="AE969" s="220"/>
      <c r="AF969" s="209" t="s">
        <v>18</v>
      </c>
      <c r="AG969" s="206"/>
      <c r="AH969" s="214" t="str">
        <f>IF(X969="","",IF(AB969="","",X969*AB969))</f>
        <v/>
      </c>
      <c r="AI969" s="215"/>
      <c r="AJ969" s="215"/>
      <c r="AK969" s="215"/>
      <c r="AL969" s="215"/>
      <c r="AM969" s="224"/>
    </row>
    <row r="970" spans="1:39" ht="12.9" customHeight="1" thickBot="1" x14ac:dyDescent="0.25">
      <c r="B970" s="53"/>
      <c r="C970" s="54"/>
      <c r="D970" s="151"/>
      <c r="E970" s="152"/>
      <c r="F970" s="80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2"/>
      <c r="V970" s="207"/>
      <c r="W970" s="208"/>
      <c r="X970" s="212"/>
      <c r="Y970" s="213"/>
      <c r="Z970" s="210"/>
      <c r="AA970" s="208"/>
      <c r="AB970" s="221"/>
      <c r="AC970" s="222"/>
      <c r="AD970" s="222"/>
      <c r="AE970" s="223"/>
      <c r="AF970" s="210"/>
      <c r="AG970" s="208"/>
      <c r="AH970" s="216"/>
      <c r="AI970" s="217"/>
      <c r="AJ970" s="217"/>
      <c r="AK970" s="217"/>
      <c r="AL970" s="217"/>
      <c r="AM970" s="225"/>
    </row>
    <row r="971" spans="1:39" ht="12.9" customHeight="1" thickTop="1" x14ac:dyDescent="0.2">
      <c r="B971" s="53"/>
      <c r="C971" s="54"/>
      <c r="D971" s="35" t="s">
        <v>10</v>
      </c>
      <c r="E971" s="36"/>
      <c r="F971" s="39" t="str">
        <f>IF(VLOOKUP(A960,入力シート!$A$8:$M$1000,6,0)="","",VLOOKUP(A960,入力シート!$A$8:$M$1000,6,0))</f>
        <v/>
      </c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1"/>
      <c r="V971" s="45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</row>
    <row r="972" spans="1:39" ht="12.9" customHeight="1" thickBot="1" x14ac:dyDescent="0.25">
      <c r="B972" s="55"/>
      <c r="C972" s="56"/>
      <c r="D972" s="37"/>
      <c r="E972" s="38"/>
      <c r="F972" s="42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4"/>
      <c r="V972" s="47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  <c r="AM972" s="48"/>
    </row>
    <row r="973" spans="1:39" ht="14.1" customHeight="1" thickTop="1" x14ac:dyDescent="0.2">
      <c r="A973" s="1">
        <f>+A960+1</f>
        <v>60</v>
      </c>
      <c r="B973" s="51" t="s">
        <v>1083</v>
      </c>
      <c r="C973" s="52"/>
      <c r="D973" s="147" t="s">
        <v>5</v>
      </c>
      <c r="E973" s="148"/>
      <c r="F973" s="63" t="s">
        <v>8</v>
      </c>
      <c r="G973" s="64"/>
      <c r="H973" s="64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193" t="s">
        <v>13</v>
      </c>
      <c r="W973" s="194"/>
      <c r="X973" s="176"/>
      <c r="Y973" s="179" t="str">
        <f>IF(Y978="","",VLOOKUP(Y978,入力シート!$A$110:$H$10000,2,0))</f>
        <v/>
      </c>
      <c r="Z973" s="179"/>
      <c r="AA973" s="179"/>
      <c r="AB973" s="179"/>
      <c r="AC973" s="179"/>
      <c r="AD973" s="179"/>
      <c r="AE973" s="179"/>
      <c r="AF973" s="179"/>
      <c r="AG973" s="179"/>
      <c r="AH973" s="179"/>
      <c r="AI973" s="179"/>
      <c r="AJ973" s="179"/>
      <c r="AK973" s="179"/>
      <c r="AL973" s="179"/>
      <c r="AM973" s="180"/>
    </row>
    <row r="974" spans="1:39" ht="12.6" customHeight="1" x14ac:dyDescent="0.2">
      <c r="B974" s="53"/>
      <c r="C974" s="54"/>
      <c r="D974" s="149"/>
      <c r="E974" s="150"/>
      <c r="F974" s="161" t="str">
        <f>IF(VLOOKUP(A973,入力シート!$A$8:$M$1000,2,0)="","",IF(VLOOKUP(A973,入力シート!$A$8:$M$1000,3,0)="","",VLOOKUP(A973,入力シート!$A$8:$M$1000,2,0)))</f>
        <v/>
      </c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2"/>
      <c r="U974" s="2"/>
      <c r="V974" s="195"/>
      <c r="W974" s="196"/>
      <c r="X974" s="177"/>
      <c r="Y974" s="172"/>
      <c r="Z974" s="172"/>
      <c r="AA974" s="172"/>
      <c r="AB974" s="172"/>
      <c r="AC974" s="172"/>
      <c r="AD974" s="172"/>
      <c r="AE974" s="172"/>
      <c r="AF974" s="172"/>
      <c r="AG974" s="172"/>
      <c r="AH974" s="172"/>
      <c r="AI974" s="172"/>
      <c r="AJ974" s="172"/>
      <c r="AK974" s="172"/>
      <c r="AL974" s="172"/>
      <c r="AM974" s="181"/>
    </row>
    <row r="975" spans="1:39" ht="12.6" customHeight="1" x14ac:dyDescent="0.2">
      <c r="B975" s="53"/>
      <c r="C975" s="54"/>
      <c r="D975" s="149"/>
      <c r="E975" s="150"/>
      <c r="F975" s="163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2"/>
      <c r="U975" s="2"/>
      <c r="V975" s="195"/>
      <c r="W975" s="196"/>
      <c r="X975" s="177"/>
      <c r="Y975" s="172"/>
      <c r="Z975" s="172"/>
      <c r="AA975" s="172"/>
      <c r="AB975" s="172"/>
      <c r="AC975" s="172"/>
      <c r="AD975" s="172"/>
      <c r="AE975" s="172"/>
      <c r="AF975" s="172"/>
      <c r="AG975" s="172"/>
      <c r="AH975" s="172"/>
      <c r="AI975" s="172"/>
      <c r="AJ975" s="172"/>
      <c r="AK975" s="172"/>
      <c r="AL975" s="172"/>
      <c r="AM975" s="181"/>
    </row>
    <row r="976" spans="1:39" ht="12.9" customHeight="1" x14ac:dyDescent="0.2">
      <c r="B976" s="53"/>
      <c r="C976" s="54"/>
      <c r="D976" s="149"/>
      <c r="E976" s="150"/>
      <c r="F976" s="66" t="str">
        <f>IF(VLOOKUP(A973,入力シート!$A$8:$M$1000,2,0)="","",IF(VLOOKUP(A973,入力シート!$A$8:$M$1000,3,0)="",VLOOKUP(A973,入力シート!$A$8:$M$1000,2,0),VLOOKUP(A973,入力シート!$A$8:$M$1000,3,0)))</f>
        <v/>
      </c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70" t="s">
        <v>9</v>
      </c>
      <c r="U976" s="70"/>
      <c r="V976" s="195"/>
      <c r="W976" s="196"/>
      <c r="X976" s="177"/>
      <c r="Y976" s="172"/>
      <c r="Z976" s="172"/>
      <c r="AA976" s="172"/>
      <c r="AB976" s="172"/>
      <c r="AC976" s="172"/>
      <c r="AD976" s="172"/>
      <c r="AE976" s="172"/>
      <c r="AF976" s="172"/>
      <c r="AG976" s="172"/>
      <c r="AH976" s="172"/>
      <c r="AI976" s="172"/>
      <c r="AJ976" s="172"/>
      <c r="AK976" s="172"/>
      <c r="AL976" s="172"/>
      <c r="AM976" s="181"/>
    </row>
    <row r="977" spans="1:39" ht="12.9" customHeight="1" thickBot="1" x14ac:dyDescent="0.25">
      <c r="B977" s="53"/>
      <c r="C977" s="54"/>
      <c r="D977" s="151"/>
      <c r="E977" s="152"/>
      <c r="F977" s="68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71"/>
      <c r="U977" s="71"/>
      <c r="V977" s="197"/>
      <c r="W977" s="198"/>
      <c r="X977" s="178"/>
      <c r="Y977" s="182"/>
      <c r="Z977" s="182"/>
      <c r="AA977" s="182"/>
      <c r="AB977" s="182"/>
      <c r="AC977" s="182"/>
      <c r="AD977" s="182"/>
      <c r="AE977" s="182"/>
      <c r="AF977" s="182"/>
      <c r="AG977" s="182"/>
      <c r="AH977" s="182"/>
      <c r="AI977" s="182"/>
      <c r="AJ977" s="182"/>
      <c r="AK977" s="182"/>
      <c r="AL977" s="182"/>
      <c r="AM977" s="183"/>
    </row>
    <row r="978" spans="1:39" ht="12.9" customHeight="1" x14ac:dyDescent="0.2">
      <c r="B978" s="53"/>
      <c r="C978" s="54"/>
      <c r="D978" s="153" t="s">
        <v>7</v>
      </c>
      <c r="E978" s="154"/>
      <c r="F978" s="159" t="s">
        <v>12</v>
      </c>
      <c r="G978" s="165" t="str">
        <f>IF(VLOOKUP(A973,入力シート!$A$8:$M$1000,4,0)="","",VLOOKUP(A973,入力シート!$A$8:$M$1000,4,0))</f>
        <v/>
      </c>
      <c r="H978" s="166"/>
      <c r="I978" s="166"/>
      <c r="J978" s="166"/>
      <c r="K978" s="166"/>
      <c r="L978" s="166"/>
      <c r="M978" s="155"/>
      <c r="N978" s="155"/>
      <c r="O978" s="155"/>
      <c r="P978" s="155"/>
      <c r="Q978" s="155"/>
      <c r="R978" s="155"/>
      <c r="S978" s="155"/>
      <c r="T978" s="155"/>
      <c r="U978" s="156"/>
      <c r="V978" s="199" t="s">
        <v>15</v>
      </c>
      <c r="W978" s="200"/>
      <c r="X978" s="173"/>
      <c r="Y978" s="174" t="str">
        <f>IF(VLOOKUP(A973,入力シート!$A$8:$M$1000,7,0)="","",VLOOKUP(A973,入力シート!$A$8:$M$1000,7,0))</f>
        <v/>
      </c>
      <c r="Z978" s="174"/>
      <c r="AA978" s="174"/>
      <c r="AB978" s="174"/>
      <c r="AC978" s="174"/>
      <c r="AD978" s="174"/>
      <c r="AE978" s="174"/>
      <c r="AF978" s="174"/>
      <c r="AG978" s="174"/>
      <c r="AH978" s="174"/>
      <c r="AI978" s="174"/>
      <c r="AJ978" s="174"/>
      <c r="AK978" s="174"/>
      <c r="AL978" s="174"/>
      <c r="AM978" s="175"/>
    </row>
    <row r="979" spans="1:39" ht="12.9" customHeight="1" x14ac:dyDescent="0.2">
      <c r="B979" s="53"/>
      <c r="C979" s="54"/>
      <c r="D979" s="149"/>
      <c r="E979" s="150"/>
      <c r="F979" s="160"/>
      <c r="G979" s="167"/>
      <c r="H979" s="168"/>
      <c r="I979" s="168"/>
      <c r="J979" s="168"/>
      <c r="K979" s="168"/>
      <c r="L979" s="168"/>
      <c r="M979" s="157"/>
      <c r="N979" s="157"/>
      <c r="O979" s="157"/>
      <c r="P979" s="157"/>
      <c r="Q979" s="157"/>
      <c r="R979" s="157"/>
      <c r="S979" s="157"/>
      <c r="T979" s="157"/>
      <c r="U979" s="158"/>
      <c r="V979" s="201"/>
      <c r="W979" s="202"/>
      <c r="X979" s="169"/>
      <c r="Y979" s="170"/>
      <c r="Z979" s="170"/>
      <c r="AA979" s="170"/>
      <c r="AB979" s="170"/>
      <c r="AC979" s="170"/>
      <c r="AD979" s="170"/>
      <c r="AE979" s="170"/>
      <c r="AF979" s="170"/>
      <c r="AG979" s="170"/>
      <c r="AH979" s="170"/>
      <c r="AI979" s="170"/>
      <c r="AJ979" s="170"/>
      <c r="AK979" s="170"/>
      <c r="AL979" s="170"/>
      <c r="AM979" s="171"/>
    </row>
    <row r="980" spans="1:39" ht="12.9" customHeight="1" x14ac:dyDescent="0.2">
      <c r="B980" s="53"/>
      <c r="C980" s="54"/>
      <c r="D980" s="149"/>
      <c r="E980" s="150"/>
      <c r="F980" s="74" t="str">
        <f>IF(VLOOKUP(A973,入力シート!$A$8:$M$1000,5,0)="","",VLOOKUP(A973,入力シート!$A$8:$M$1000,5,0))</f>
        <v/>
      </c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6"/>
      <c r="V980" s="203" t="s">
        <v>16</v>
      </c>
      <c r="W980" s="204"/>
      <c r="X980" s="190" t="str">
        <f>IF(Y978="","",IF(VLOOKUP(Y978,入力シート!$A$110:$H$1000,3,0)="","",VLOOKUP(Y978,入力シート!$A$110:$H$1000,3,0)))</f>
        <v/>
      </c>
      <c r="Y980" s="191"/>
      <c r="Z980" s="191"/>
      <c r="AA980" s="191"/>
      <c r="AB980" s="191"/>
      <c r="AC980" s="191"/>
      <c r="AD980" s="191"/>
      <c r="AE980" s="191"/>
      <c r="AF980" s="191"/>
      <c r="AG980" s="191"/>
      <c r="AH980" s="191"/>
      <c r="AI980" s="191"/>
      <c r="AJ980" s="191"/>
      <c r="AK980" s="191"/>
      <c r="AL980" s="191"/>
      <c r="AM980" s="192"/>
    </row>
    <row r="981" spans="1:39" ht="12.9" customHeight="1" x14ac:dyDescent="0.2">
      <c r="B981" s="53"/>
      <c r="C981" s="54"/>
      <c r="D981" s="149"/>
      <c r="E981" s="150"/>
      <c r="F981" s="77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9"/>
      <c r="V981" s="201"/>
      <c r="W981" s="202"/>
      <c r="X981" s="103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5"/>
    </row>
    <row r="982" spans="1:39" ht="12.9" customHeight="1" x14ac:dyDescent="0.2">
      <c r="B982" s="53"/>
      <c r="C982" s="54"/>
      <c r="D982" s="149"/>
      <c r="E982" s="150"/>
      <c r="F982" s="77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9"/>
      <c r="V982" s="205" t="s">
        <v>14</v>
      </c>
      <c r="W982" s="206"/>
      <c r="X982" s="190" t="str">
        <f>IF(VLOOKUP(A973,入力シート!$A$8:$M$1000,9,0)="","",VLOOKUP(A973,入力シート!$A$8:$M$1000,9,0))</f>
        <v/>
      </c>
      <c r="Y982" s="211"/>
      <c r="Z982" s="209" t="s">
        <v>17</v>
      </c>
      <c r="AA982" s="206"/>
      <c r="AB982" s="218" t="str">
        <f>IF(VLOOKUP(A973,入力シート!$A$8:$M$1000,12,0)="","",VLOOKUP(A973,入力シート!$A$8:$M$1000,12,0))</f>
        <v/>
      </c>
      <c r="AC982" s="219"/>
      <c r="AD982" s="219"/>
      <c r="AE982" s="220"/>
      <c r="AF982" s="209" t="s">
        <v>18</v>
      </c>
      <c r="AG982" s="206"/>
      <c r="AH982" s="214" t="str">
        <f>IF(X982="","",IF(AB982="","",X982*AB982))</f>
        <v/>
      </c>
      <c r="AI982" s="215"/>
      <c r="AJ982" s="215"/>
      <c r="AK982" s="215"/>
      <c r="AL982" s="215"/>
      <c r="AM982" s="224"/>
    </row>
    <row r="983" spans="1:39" ht="12.9" customHeight="1" thickBot="1" x14ac:dyDescent="0.25">
      <c r="B983" s="53"/>
      <c r="C983" s="54"/>
      <c r="D983" s="151"/>
      <c r="E983" s="152"/>
      <c r="F983" s="80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2"/>
      <c r="V983" s="207"/>
      <c r="W983" s="208"/>
      <c r="X983" s="212"/>
      <c r="Y983" s="213"/>
      <c r="Z983" s="210"/>
      <c r="AA983" s="208"/>
      <c r="AB983" s="221"/>
      <c r="AC983" s="222"/>
      <c r="AD983" s="222"/>
      <c r="AE983" s="223"/>
      <c r="AF983" s="210"/>
      <c r="AG983" s="208"/>
      <c r="AH983" s="216"/>
      <c r="AI983" s="217"/>
      <c r="AJ983" s="217"/>
      <c r="AK983" s="217"/>
      <c r="AL983" s="217"/>
      <c r="AM983" s="225"/>
    </row>
    <row r="984" spans="1:39" ht="12.9" customHeight="1" thickTop="1" x14ac:dyDescent="0.2">
      <c r="B984" s="53"/>
      <c r="C984" s="54"/>
      <c r="D984" s="35" t="s">
        <v>10</v>
      </c>
      <c r="E984" s="36"/>
      <c r="F984" s="39" t="str">
        <f>IF(VLOOKUP(A973,入力シート!$A$8:$M$1000,6,0)="","",VLOOKUP(A973,入力シート!$A$8:$M$1000,6,0))</f>
        <v/>
      </c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1"/>
      <c r="V984" s="45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</row>
    <row r="985" spans="1:39" ht="12.9" customHeight="1" thickBot="1" x14ac:dyDescent="0.25">
      <c r="B985" s="55"/>
      <c r="C985" s="56"/>
      <c r="D985" s="37"/>
      <c r="E985" s="38"/>
      <c r="F985" s="42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4"/>
      <c r="V985" s="47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  <c r="AM985" s="48"/>
    </row>
    <row r="986" spans="1:39" ht="14.1" customHeight="1" thickTop="1" x14ac:dyDescent="0.2">
      <c r="B986" s="49" t="s">
        <v>24</v>
      </c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AB986" s="17" t="s">
        <v>20</v>
      </c>
      <c r="AC986" s="18"/>
      <c r="AD986" s="18"/>
      <c r="AE986" s="19"/>
      <c r="AF986" s="11" t="s">
        <v>21</v>
      </c>
      <c r="AG986" s="12"/>
      <c r="AH986" s="12"/>
      <c r="AI986" s="12"/>
      <c r="AJ986" s="12"/>
      <c r="AK986" s="12"/>
      <c r="AL986" s="12"/>
      <c r="AM986" s="13"/>
    </row>
    <row r="987" spans="1:39" ht="14.1" customHeight="1" x14ac:dyDescent="0.2"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AB987" s="20"/>
      <c r="AC987" s="21"/>
      <c r="AD987" s="21"/>
      <c r="AE987" s="22"/>
      <c r="AF987" s="14"/>
      <c r="AG987" s="15"/>
      <c r="AH987" s="15"/>
      <c r="AI987" s="15"/>
      <c r="AJ987" s="15"/>
      <c r="AK987" s="15"/>
      <c r="AL987" s="15"/>
      <c r="AM987" s="16"/>
    </row>
    <row r="988" spans="1:39" ht="14.1" customHeight="1" x14ac:dyDescent="0.2">
      <c r="B988" s="17" t="s">
        <v>25</v>
      </c>
      <c r="C988" s="18"/>
      <c r="D988" s="18"/>
      <c r="E988" s="19"/>
      <c r="F988" s="11"/>
      <c r="G988" s="12"/>
      <c r="H988" s="12"/>
      <c r="I988" s="12"/>
      <c r="J988" s="12"/>
      <c r="K988" s="13"/>
      <c r="L988" s="17" t="s">
        <v>26</v>
      </c>
      <c r="M988" s="18"/>
      <c r="N988" s="18"/>
      <c r="O988" s="19"/>
      <c r="P988" s="11"/>
      <c r="Q988" s="12"/>
      <c r="R988" s="12"/>
      <c r="S988" s="12"/>
      <c r="T988" s="12"/>
      <c r="U988" s="13"/>
      <c r="W988" s="23" t="s">
        <v>23</v>
      </c>
      <c r="X988" s="25" t="str">
        <f>IF(SUM(X943,X956,X969,X982)=0,"",SUM(X943,X956,X969,X982))</f>
        <v/>
      </c>
      <c r="Y988" s="18"/>
      <c r="Z988" s="26"/>
      <c r="AA988" s="23" t="s">
        <v>18</v>
      </c>
      <c r="AB988" s="29" t="str">
        <f>IF(SUM(AH943,AH956,AH969,AH982)=0,"",SUM(AH943,AH956,AH969,AH982))</f>
        <v/>
      </c>
      <c r="AC988" s="30"/>
      <c r="AD988" s="30"/>
      <c r="AE988" s="30"/>
      <c r="AF988" s="30"/>
      <c r="AG988" s="30"/>
      <c r="AH988" s="31"/>
      <c r="AI988" s="23" t="s">
        <v>22</v>
      </c>
      <c r="AJ988" s="11"/>
      <c r="AK988" s="12"/>
      <c r="AL988" s="12"/>
      <c r="AM988" s="13"/>
    </row>
    <row r="989" spans="1:39" ht="14.1" customHeight="1" x14ac:dyDescent="0.2">
      <c r="B989" s="20"/>
      <c r="C989" s="21"/>
      <c r="D989" s="21"/>
      <c r="E989" s="22"/>
      <c r="F989" s="14"/>
      <c r="G989" s="15"/>
      <c r="H989" s="15"/>
      <c r="I989" s="15"/>
      <c r="J989" s="15"/>
      <c r="K989" s="16"/>
      <c r="L989" s="20"/>
      <c r="M989" s="21"/>
      <c r="N989" s="21"/>
      <c r="O989" s="22"/>
      <c r="P989" s="14"/>
      <c r="Q989" s="15"/>
      <c r="R989" s="15"/>
      <c r="S989" s="15"/>
      <c r="T989" s="15"/>
      <c r="U989" s="16"/>
      <c r="W989" s="24"/>
      <c r="X989" s="27"/>
      <c r="Y989" s="21"/>
      <c r="Z989" s="28"/>
      <c r="AA989" s="24"/>
      <c r="AB989" s="32"/>
      <c r="AC989" s="33"/>
      <c r="AD989" s="33"/>
      <c r="AE989" s="33"/>
      <c r="AF989" s="33"/>
      <c r="AG989" s="33"/>
      <c r="AH989" s="34"/>
      <c r="AI989" s="24"/>
      <c r="AJ989" s="14"/>
      <c r="AK989" s="15"/>
      <c r="AL989" s="15"/>
      <c r="AM989" s="16"/>
    </row>
    <row r="991" spans="1:39" ht="23.1" customHeight="1" x14ac:dyDescent="0.2">
      <c r="A991" s="127" t="s">
        <v>1089</v>
      </c>
      <c r="B991" s="9" t="s">
        <v>27</v>
      </c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5"/>
      <c r="X991" s="5"/>
      <c r="Y991" s="6"/>
      <c r="Z991" s="226" t="s">
        <v>3</v>
      </c>
      <c r="AA991" s="227"/>
      <c r="AB991" s="227"/>
      <c r="AC991" s="227"/>
      <c r="AD991" s="227"/>
      <c r="AE991" s="228"/>
      <c r="AF991" s="186" t="s">
        <v>4</v>
      </c>
      <c r="AG991" s="187"/>
      <c r="AH991" s="191" t="str">
        <f>IF(F994="","",A993)</f>
        <v/>
      </c>
      <c r="AI991" s="191"/>
      <c r="AJ991" s="184" t="s">
        <v>2</v>
      </c>
      <c r="AK991" s="191" t="str">
        <f>IF(F994="","",AK925)</f>
        <v/>
      </c>
      <c r="AL991" s="191"/>
      <c r="AM991" s="84" t="s">
        <v>1</v>
      </c>
    </row>
    <row r="992" spans="1:39" ht="14.1" customHeight="1" thickBot="1" x14ac:dyDescent="0.25">
      <c r="B992" s="10" t="s">
        <v>0</v>
      </c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7"/>
      <c r="X992" s="7"/>
      <c r="Y992" s="8"/>
      <c r="Z992" s="229"/>
      <c r="AA992" s="230"/>
      <c r="AB992" s="230"/>
      <c r="AC992" s="230"/>
      <c r="AD992" s="230"/>
      <c r="AE992" s="231"/>
      <c r="AF992" s="188"/>
      <c r="AG992" s="189"/>
      <c r="AH992" s="232"/>
      <c r="AI992" s="232"/>
      <c r="AJ992" s="185"/>
      <c r="AK992" s="232"/>
      <c r="AL992" s="232"/>
      <c r="AM992" s="85"/>
    </row>
    <row r="993" spans="1:41" ht="14.1" customHeight="1" thickTop="1" x14ac:dyDescent="0.2">
      <c r="A993" s="1">
        <f>+A927+1</f>
        <v>16</v>
      </c>
      <c r="B993" s="86" t="s">
        <v>6</v>
      </c>
      <c r="C993" s="87"/>
      <c r="D993" s="57" t="s">
        <v>5</v>
      </c>
      <c r="E993" s="58"/>
      <c r="F993" s="63" t="s">
        <v>8</v>
      </c>
      <c r="G993" s="64"/>
      <c r="H993" s="64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3"/>
      <c r="V993" s="94" t="s">
        <v>11</v>
      </c>
      <c r="W993" s="95"/>
      <c r="X993" s="96"/>
      <c r="Y993" s="134" t="str">
        <f>IF(F994="","",IF(入力シート!$F$5="","",入力シート!$F$5))</f>
        <v/>
      </c>
      <c r="Z993" s="135"/>
      <c r="AA993" s="135"/>
      <c r="AB993" s="135"/>
      <c r="AC993" s="135"/>
      <c r="AD993" s="135"/>
      <c r="AE993" s="135"/>
      <c r="AF993" s="135"/>
      <c r="AG993" s="135"/>
      <c r="AH993" s="135"/>
      <c r="AI993" s="135"/>
      <c r="AJ993" s="135"/>
      <c r="AK993" s="135"/>
      <c r="AL993" s="135"/>
      <c r="AM993" s="136"/>
      <c r="AO993" s="1" t="str">
        <f>IF(F994="","",AO927+1)</f>
        <v/>
      </c>
    </row>
    <row r="994" spans="1:41" ht="14.1" customHeight="1" x14ac:dyDescent="0.2">
      <c r="B994" s="88"/>
      <c r="C994" s="89"/>
      <c r="D994" s="59"/>
      <c r="E994" s="60"/>
      <c r="F994" s="66" t="str">
        <f>IF(F1003="","",IF(入力シート!$B$5="","",IF(入力シート!$C$5="",入力シート!$B$5,CONCATENATE(入力シート!$B$5,$A$1,入力シート!$C$5))))</f>
        <v/>
      </c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70" t="s">
        <v>9</v>
      </c>
      <c r="U994" s="106"/>
      <c r="V994" s="97"/>
      <c r="W994" s="98"/>
      <c r="X994" s="99"/>
      <c r="Y994" s="137"/>
      <c r="Z994" s="138"/>
      <c r="AA994" s="138"/>
      <c r="AB994" s="138"/>
      <c r="AC994" s="138"/>
      <c r="AD994" s="138"/>
      <c r="AE994" s="138"/>
      <c r="AF994" s="138"/>
      <c r="AG994" s="138"/>
      <c r="AH994" s="138"/>
      <c r="AI994" s="138"/>
      <c r="AJ994" s="138"/>
      <c r="AK994" s="138"/>
      <c r="AL994" s="138"/>
      <c r="AM994" s="139"/>
    </row>
    <row r="995" spans="1:41" ht="14.1" customHeight="1" x14ac:dyDescent="0.2">
      <c r="B995" s="88"/>
      <c r="C995" s="89"/>
      <c r="D995" s="61"/>
      <c r="E995" s="62"/>
      <c r="F995" s="68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71"/>
      <c r="U995" s="107"/>
      <c r="V995" s="100"/>
      <c r="W995" s="101"/>
      <c r="X995" s="102"/>
      <c r="Y995" s="140"/>
      <c r="Z995" s="141"/>
      <c r="AA995" s="141"/>
      <c r="AB995" s="141"/>
      <c r="AC995" s="141"/>
      <c r="AD995" s="141"/>
      <c r="AE995" s="141"/>
      <c r="AF995" s="141"/>
      <c r="AG995" s="141"/>
      <c r="AH995" s="141"/>
      <c r="AI995" s="141"/>
      <c r="AJ995" s="141"/>
      <c r="AK995" s="141"/>
      <c r="AL995" s="141"/>
      <c r="AM995" s="142"/>
    </row>
    <row r="996" spans="1:41" ht="14.1" customHeight="1" x14ac:dyDescent="0.2">
      <c r="B996" s="88"/>
      <c r="C996" s="89"/>
      <c r="D996" s="72" t="s">
        <v>7</v>
      </c>
      <c r="E996" s="73"/>
      <c r="F996" s="146" t="s">
        <v>12</v>
      </c>
      <c r="G996" s="143" t="str">
        <f>IF(F994="","",IF(入力シート!$D$5="","",入力シート!$D$5))</f>
        <v/>
      </c>
      <c r="H996" s="144"/>
      <c r="I996" s="144"/>
      <c r="J996" s="144"/>
      <c r="K996" s="144"/>
      <c r="L996" s="145"/>
      <c r="M996" s="110" t="s">
        <v>8</v>
      </c>
      <c r="N996" s="111"/>
      <c r="O996" s="111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  <c r="AA996" s="112"/>
      <c r="AB996" s="112"/>
      <c r="AC996" s="112"/>
      <c r="AD996" s="112"/>
      <c r="AE996" s="112"/>
      <c r="AF996" s="112"/>
      <c r="AG996" s="112"/>
      <c r="AH996" s="112"/>
      <c r="AI996" s="112"/>
      <c r="AJ996" s="112"/>
      <c r="AK996" s="112"/>
      <c r="AL996" s="112"/>
      <c r="AM996" s="113"/>
    </row>
    <row r="997" spans="1:41" ht="14.1" customHeight="1" x14ac:dyDescent="0.2">
      <c r="B997" s="88"/>
      <c r="C997" s="89"/>
      <c r="D997" s="59"/>
      <c r="E997" s="60"/>
      <c r="F997" s="128" t="str">
        <f>IF(F994="","",IF(入力シート!$E$5="","",入力シート!$E$5))</f>
        <v/>
      </c>
      <c r="G997" s="129"/>
      <c r="H997" s="129"/>
      <c r="I997" s="129"/>
      <c r="J997" s="129"/>
      <c r="K997" s="129"/>
      <c r="L997" s="129"/>
      <c r="M997" s="129"/>
      <c r="N997" s="129"/>
      <c r="O997" s="129"/>
      <c r="P997" s="129"/>
      <c r="Q997" s="129"/>
      <c r="R997" s="129"/>
      <c r="S997" s="129"/>
      <c r="T997" s="129"/>
      <c r="U997" s="129"/>
      <c r="V997" s="129"/>
      <c r="W997" s="129"/>
      <c r="X997" s="129"/>
      <c r="Y997" s="129"/>
      <c r="Z997" s="129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  <c r="AM997" s="130"/>
    </row>
    <row r="998" spans="1:41" ht="14.1" customHeight="1" thickBot="1" x14ac:dyDescent="0.25">
      <c r="B998" s="90"/>
      <c r="C998" s="91"/>
      <c r="D998" s="108"/>
      <c r="E998" s="109"/>
      <c r="F998" s="131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  <c r="AE998" s="132"/>
      <c r="AF998" s="132"/>
      <c r="AG998" s="132"/>
      <c r="AH998" s="132"/>
      <c r="AI998" s="132"/>
      <c r="AJ998" s="132"/>
      <c r="AK998" s="132"/>
      <c r="AL998" s="132"/>
      <c r="AM998" s="133"/>
    </row>
    <row r="999" spans="1:41" ht="6" customHeight="1" thickTop="1" thickBot="1" x14ac:dyDescent="0.25"/>
    <row r="1000" spans="1:41" ht="14.1" customHeight="1" thickTop="1" x14ac:dyDescent="0.2">
      <c r="A1000" s="1">
        <f>+A934+4</f>
        <v>61</v>
      </c>
      <c r="B1000" s="83" t="s">
        <v>19</v>
      </c>
      <c r="C1000" s="52"/>
      <c r="D1000" s="147" t="s">
        <v>5</v>
      </c>
      <c r="E1000" s="148"/>
      <c r="F1000" s="63" t="s">
        <v>8</v>
      </c>
      <c r="G1000" s="64"/>
      <c r="H1000" s="64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193" t="s">
        <v>13</v>
      </c>
      <c r="W1000" s="194"/>
      <c r="X1000" s="176"/>
      <c r="Y1000" s="179" t="str">
        <f>IF(Y1005="","",VLOOKUP(Y1005,入力シート!$A$110:$H$10000,2,0))</f>
        <v/>
      </c>
      <c r="Z1000" s="179"/>
      <c r="AA1000" s="179"/>
      <c r="AB1000" s="179"/>
      <c r="AC1000" s="179"/>
      <c r="AD1000" s="179"/>
      <c r="AE1000" s="179"/>
      <c r="AF1000" s="179"/>
      <c r="AG1000" s="179"/>
      <c r="AH1000" s="179"/>
      <c r="AI1000" s="179"/>
      <c r="AJ1000" s="179"/>
      <c r="AK1000" s="179"/>
      <c r="AL1000" s="179"/>
      <c r="AM1000" s="180"/>
    </row>
    <row r="1001" spans="1:41" ht="12.6" customHeight="1" x14ac:dyDescent="0.2">
      <c r="B1001" s="53"/>
      <c r="C1001" s="54"/>
      <c r="D1001" s="149"/>
      <c r="E1001" s="150"/>
      <c r="F1001" s="161" t="str">
        <f>IF(VLOOKUP(A1000,入力シート!$A$8:$M$1000,2,0)="","",IF(VLOOKUP(A1000,入力シート!$A$8:$M$1000,3,0)="","",VLOOKUP(A1000,入力シート!$A$8:$M$1000,2,0)))</f>
        <v/>
      </c>
      <c r="G1001" s="162"/>
      <c r="H1001" s="162"/>
      <c r="I1001" s="162"/>
      <c r="J1001" s="162"/>
      <c r="K1001" s="162"/>
      <c r="L1001" s="162"/>
      <c r="M1001" s="162"/>
      <c r="N1001" s="162"/>
      <c r="O1001" s="162"/>
      <c r="P1001" s="162"/>
      <c r="Q1001" s="162"/>
      <c r="R1001" s="162"/>
      <c r="S1001" s="162"/>
      <c r="T1001" s="2"/>
      <c r="U1001" s="2"/>
      <c r="V1001" s="195"/>
      <c r="W1001" s="196"/>
      <c r="X1001" s="177"/>
      <c r="Y1001" s="172"/>
      <c r="Z1001" s="172"/>
      <c r="AA1001" s="172"/>
      <c r="AB1001" s="172"/>
      <c r="AC1001" s="172"/>
      <c r="AD1001" s="172"/>
      <c r="AE1001" s="172"/>
      <c r="AF1001" s="172"/>
      <c r="AG1001" s="172"/>
      <c r="AH1001" s="172"/>
      <c r="AI1001" s="172"/>
      <c r="AJ1001" s="172"/>
      <c r="AK1001" s="172"/>
      <c r="AL1001" s="172"/>
      <c r="AM1001" s="181"/>
    </row>
    <row r="1002" spans="1:41" ht="12.6" customHeight="1" x14ac:dyDescent="0.2">
      <c r="B1002" s="53"/>
      <c r="C1002" s="54"/>
      <c r="D1002" s="149"/>
      <c r="E1002" s="150"/>
      <c r="F1002" s="163"/>
      <c r="G1002" s="164"/>
      <c r="H1002" s="164"/>
      <c r="I1002" s="164"/>
      <c r="J1002" s="164"/>
      <c r="K1002" s="164"/>
      <c r="L1002" s="164"/>
      <c r="M1002" s="164"/>
      <c r="N1002" s="164"/>
      <c r="O1002" s="164"/>
      <c r="P1002" s="164"/>
      <c r="Q1002" s="164"/>
      <c r="R1002" s="164"/>
      <c r="S1002" s="164"/>
      <c r="T1002" s="2"/>
      <c r="U1002" s="2"/>
      <c r="V1002" s="195"/>
      <c r="W1002" s="196"/>
      <c r="X1002" s="177"/>
      <c r="Y1002" s="172"/>
      <c r="Z1002" s="172"/>
      <c r="AA1002" s="172"/>
      <c r="AB1002" s="172"/>
      <c r="AC1002" s="172"/>
      <c r="AD1002" s="172"/>
      <c r="AE1002" s="172"/>
      <c r="AF1002" s="172"/>
      <c r="AG1002" s="172"/>
      <c r="AH1002" s="172"/>
      <c r="AI1002" s="172"/>
      <c r="AJ1002" s="172"/>
      <c r="AK1002" s="172"/>
      <c r="AL1002" s="172"/>
      <c r="AM1002" s="181"/>
    </row>
    <row r="1003" spans="1:41" ht="12.9" customHeight="1" x14ac:dyDescent="0.2">
      <c r="B1003" s="53"/>
      <c r="C1003" s="54"/>
      <c r="D1003" s="149"/>
      <c r="E1003" s="150"/>
      <c r="F1003" s="66" t="str">
        <f>IF(VLOOKUP(A1000,入力シート!$A$8:$M$1000,2,0)="","",IF(VLOOKUP(A1000,入力シート!$A$8:$M$1000,3,0)="",VLOOKUP(A1000,入力シート!$A$8:$M$1000,2,0),VLOOKUP(A1000,入力シート!$A$8:$M$1000,3,0)))</f>
        <v/>
      </c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70" t="s">
        <v>9</v>
      </c>
      <c r="U1003" s="70"/>
      <c r="V1003" s="195"/>
      <c r="W1003" s="196"/>
      <c r="X1003" s="177"/>
      <c r="Y1003" s="172"/>
      <c r="Z1003" s="172"/>
      <c r="AA1003" s="172"/>
      <c r="AB1003" s="172"/>
      <c r="AC1003" s="172"/>
      <c r="AD1003" s="172"/>
      <c r="AE1003" s="172"/>
      <c r="AF1003" s="172"/>
      <c r="AG1003" s="172"/>
      <c r="AH1003" s="172"/>
      <c r="AI1003" s="172"/>
      <c r="AJ1003" s="172"/>
      <c r="AK1003" s="172"/>
      <c r="AL1003" s="172"/>
      <c r="AM1003" s="181"/>
    </row>
    <row r="1004" spans="1:41" ht="12.9" customHeight="1" thickBot="1" x14ac:dyDescent="0.25">
      <c r="B1004" s="53"/>
      <c r="C1004" s="54"/>
      <c r="D1004" s="151"/>
      <c r="E1004" s="152"/>
      <c r="F1004" s="68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71"/>
      <c r="U1004" s="71"/>
      <c r="V1004" s="197"/>
      <c r="W1004" s="198"/>
      <c r="X1004" s="178"/>
      <c r="Y1004" s="182"/>
      <c r="Z1004" s="182"/>
      <c r="AA1004" s="182"/>
      <c r="AB1004" s="182"/>
      <c r="AC1004" s="182"/>
      <c r="AD1004" s="182"/>
      <c r="AE1004" s="182"/>
      <c r="AF1004" s="182"/>
      <c r="AG1004" s="182"/>
      <c r="AH1004" s="182"/>
      <c r="AI1004" s="182"/>
      <c r="AJ1004" s="182"/>
      <c r="AK1004" s="182"/>
      <c r="AL1004" s="182"/>
      <c r="AM1004" s="183"/>
    </row>
    <row r="1005" spans="1:41" ht="12.9" customHeight="1" x14ac:dyDescent="0.2">
      <c r="B1005" s="53"/>
      <c r="C1005" s="54"/>
      <c r="D1005" s="153" t="s">
        <v>7</v>
      </c>
      <c r="E1005" s="154"/>
      <c r="F1005" s="159" t="s">
        <v>12</v>
      </c>
      <c r="G1005" s="165" t="str">
        <f>IF(VLOOKUP(A1000,入力シート!$A$8:$M$1000,4,0)="","",VLOOKUP(A1000,入力シート!$A$8:$M$1000,4,0))</f>
        <v/>
      </c>
      <c r="H1005" s="166"/>
      <c r="I1005" s="166"/>
      <c r="J1005" s="166"/>
      <c r="K1005" s="166"/>
      <c r="L1005" s="166"/>
      <c r="M1005" s="155"/>
      <c r="N1005" s="155"/>
      <c r="O1005" s="155"/>
      <c r="P1005" s="155"/>
      <c r="Q1005" s="155"/>
      <c r="R1005" s="155"/>
      <c r="S1005" s="155"/>
      <c r="T1005" s="155"/>
      <c r="U1005" s="156"/>
      <c r="V1005" s="199" t="s">
        <v>15</v>
      </c>
      <c r="W1005" s="200"/>
      <c r="X1005" s="173"/>
      <c r="Y1005" s="174" t="str">
        <f>IF(VLOOKUP(A1000,入力シート!$A$8:$M$1000,7,0)="","",VLOOKUP(A1000,入力シート!$A$8:$M$1000,7,0))</f>
        <v/>
      </c>
      <c r="Z1005" s="174"/>
      <c r="AA1005" s="174"/>
      <c r="AB1005" s="174"/>
      <c r="AC1005" s="174"/>
      <c r="AD1005" s="174"/>
      <c r="AE1005" s="174"/>
      <c r="AF1005" s="174"/>
      <c r="AG1005" s="174"/>
      <c r="AH1005" s="174"/>
      <c r="AI1005" s="174"/>
      <c r="AJ1005" s="174"/>
      <c r="AK1005" s="174"/>
      <c r="AL1005" s="174"/>
      <c r="AM1005" s="175"/>
    </row>
    <row r="1006" spans="1:41" ht="12.9" customHeight="1" x14ac:dyDescent="0.2">
      <c r="B1006" s="53"/>
      <c r="C1006" s="54"/>
      <c r="D1006" s="149"/>
      <c r="E1006" s="150"/>
      <c r="F1006" s="160"/>
      <c r="G1006" s="167"/>
      <c r="H1006" s="168"/>
      <c r="I1006" s="168"/>
      <c r="J1006" s="168"/>
      <c r="K1006" s="168"/>
      <c r="L1006" s="168"/>
      <c r="M1006" s="157"/>
      <c r="N1006" s="157"/>
      <c r="O1006" s="157"/>
      <c r="P1006" s="157"/>
      <c r="Q1006" s="157"/>
      <c r="R1006" s="157"/>
      <c r="S1006" s="157"/>
      <c r="T1006" s="157"/>
      <c r="U1006" s="158"/>
      <c r="V1006" s="201"/>
      <c r="W1006" s="202"/>
      <c r="X1006" s="169"/>
      <c r="Y1006" s="170"/>
      <c r="Z1006" s="170"/>
      <c r="AA1006" s="170"/>
      <c r="AB1006" s="170"/>
      <c r="AC1006" s="170"/>
      <c r="AD1006" s="170"/>
      <c r="AE1006" s="170"/>
      <c r="AF1006" s="170"/>
      <c r="AG1006" s="170"/>
      <c r="AH1006" s="170"/>
      <c r="AI1006" s="170"/>
      <c r="AJ1006" s="170"/>
      <c r="AK1006" s="170"/>
      <c r="AL1006" s="170"/>
      <c r="AM1006" s="171"/>
    </row>
    <row r="1007" spans="1:41" ht="12.9" customHeight="1" x14ac:dyDescent="0.2">
      <c r="B1007" s="53"/>
      <c r="C1007" s="54"/>
      <c r="D1007" s="149"/>
      <c r="E1007" s="150"/>
      <c r="F1007" s="74" t="str">
        <f>IF(VLOOKUP(A1000,入力シート!$A$8:$M$1000,5,0)="","",VLOOKUP(A1000,入力シート!$A$8:$M$1000,5,0))</f>
        <v/>
      </c>
      <c r="G1007" s="75"/>
      <c r="H1007" s="75"/>
      <c r="I1007" s="75"/>
      <c r="J1007" s="75"/>
      <c r="K1007" s="75"/>
      <c r="L1007" s="75"/>
      <c r="M1007" s="75"/>
      <c r="N1007" s="75"/>
      <c r="O1007" s="75"/>
      <c r="P1007" s="75"/>
      <c r="Q1007" s="75"/>
      <c r="R1007" s="75"/>
      <c r="S1007" s="75"/>
      <c r="T1007" s="75"/>
      <c r="U1007" s="76"/>
      <c r="V1007" s="203" t="s">
        <v>16</v>
      </c>
      <c r="W1007" s="204"/>
      <c r="X1007" s="190" t="str">
        <f>IF(Y1005="","",IF(VLOOKUP(Y1005,入力シート!$A$110:$H$1000,3,0)="","",VLOOKUP(Y1005,入力シート!$A$110:$H$1000,3,0)))</f>
        <v/>
      </c>
      <c r="Y1007" s="191"/>
      <c r="Z1007" s="191"/>
      <c r="AA1007" s="191"/>
      <c r="AB1007" s="191"/>
      <c r="AC1007" s="191"/>
      <c r="AD1007" s="191"/>
      <c r="AE1007" s="191"/>
      <c r="AF1007" s="191"/>
      <c r="AG1007" s="191"/>
      <c r="AH1007" s="191"/>
      <c r="AI1007" s="191"/>
      <c r="AJ1007" s="191"/>
      <c r="AK1007" s="191"/>
      <c r="AL1007" s="191"/>
      <c r="AM1007" s="192"/>
    </row>
    <row r="1008" spans="1:41" ht="12.9" customHeight="1" x14ac:dyDescent="0.2">
      <c r="B1008" s="53"/>
      <c r="C1008" s="54"/>
      <c r="D1008" s="149"/>
      <c r="E1008" s="150"/>
      <c r="F1008" s="77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9"/>
      <c r="V1008" s="201"/>
      <c r="W1008" s="202"/>
      <c r="X1008" s="103"/>
      <c r="Y1008" s="104"/>
      <c r="Z1008" s="104"/>
      <c r="AA1008" s="104"/>
      <c r="AB1008" s="104"/>
      <c r="AC1008" s="104"/>
      <c r="AD1008" s="104"/>
      <c r="AE1008" s="104"/>
      <c r="AF1008" s="104"/>
      <c r="AG1008" s="104"/>
      <c r="AH1008" s="104"/>
      <c r="AI1008" s="104"/>
      <c r="AJ1008" s="104"/>
      <c r="AK1008" s="104"/>
      <c r="AL1008" s="104"/>
      <c r="AM1008" s="105"/>
    </row>
    <row r="1009" spans="1:39" ht="12.9" customHeight="1" x14ac:dyDescent="0.2">
      <c r="B1009" s="53"/>
      <c r="C1009" s="54"/>
      <c r="D1009" s="149"/>
      <c r="E1009" s="150"/>
      <c r="F1009" s="77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9"/>
      <c r="V1009" s="205" t="s">
        <v>14</v>
      </c>
      <c r="W1009" s="206"/>
      <c r="X1009" s="190" t="str">
        <f>IF(VLOOKUP(A1000,入力シート!$A$8:$M$1000,9,0)="","",VLOOKUP(A1000,入力シート!$A$8:$M$1000,9,0))</f>
        <v/>
      </c>
      <c r="Y1009" s="211"/>
      <c r="Z1009" s="209" t="s">
        <v>17</v>
      </c>
      <c r="AA1009" s="206"/>
      <c r="AB1009" s="218" t="str">
        <f>IF(VLOOKUP(A1000,入力シート!$A$8:$M$1000,12,0)="","",VLOOKUP(A1000,入力シート!$A$8:$M$1000,12,0))</f>
        <v/>
      </c>
      <c r="AC1009" s="219"/>
      <c r="AD1009" s="219"/>
      <c r="AE1009" s="220"/>
      <c r="AF1009" s="209" t="s">
        <v>18</v>
      </c>
      <c r="AG1009" s="206"/>
      <c r="AH1009" s="214" t="str">
        <f>IF(X1009="","",IF(AB1009="","",X1009*AB1009))</f>
        <v/>
      </c>
      <c r="AI1009" s="215"/>
      <c r="AJ1009" s="215"/>
      <c r="AK1009" s="215"/>
      <c r="AL1009" s="215"/>
      <c r="AM1009" s="224"/>
    </row>
    <row r="1010" spans="1:39" ht="12.9" customHeight="1" thickBot="1" x14ac:dyDescent="0.25">
      <c r="B1010" s="53"/>
      <c r="C1010" s="54"/>
      <c r="D1010" s="151"/>
      <c r="E1010" s="152"/>
      <c r="F1010" s="80"/>
      <c r="G1010" s="81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2"/>
      <c r="V1010" s="207"/>
      <c r="W1010" s="208"/>
      <c r="X1010" s="212"/>
      <c r="Y1010" s="213"/>
      <c r="Z1010" s="210"/>
      <c r="AA1010" s="208"/>
      <c r="AB1010" s="221"/>
      <c r="AC1010" s="222"/>
      <c r="AD1010" s="222"/>
      <c r="AE1010" s="223"/>
      <c r="AF1010" s="210"/>
      <c r="AG1010" s="208"/>
      <c r="AH1010" s="216"/>
      <c r="AI1010" s="217"/>
      <c r="AJ1010" s="217"/>
      <c r="AK1010" s="217"/>
      <c r="AL1010" s="217"/>
      <c r="AM1010" s="225"/>
    </row>
    <row r="1011" spans="1:39" ht="12.9" customHeight="1" thickTop="1" x14ac:dyDescent="0.2">
      <c r="B1011" s="53"/>
      <c r="C1011" s="54"/>
      <c r="D1011" s="35" t="s">
        <v>10</v>
      </c>
      <c r="E1011" s="36"/>
      <c r="F1011" s="39" t="str">
        <f>IF(VLOOKUP(A1000,入力シート!$A$8:$M$1000,6,0)="","",VLOOKUP(A1000,入力シート!$A$8:$M$1000,6,0))</f>
        <v/>
      </c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1"/>
      <c r="V1011" s="45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</row>
    <row r="1012" spans="1:39" ht="12.9" customHeight="1" thickBot="1" x14ac:dyDescent="0.25">
      <c r="B1012" s="55"/>
      <c r="C1012" s="56"/>
      <c r="D1012" s="37"/>
      <c r="E1012" s="38"/>
      <c r="F1012" s="42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4"/>
      <c r="V1012" s="47"/>
      <c r="W1012" s="48"/>
      <c r="X1012" s="48"/>
      <c r="Y1012" s="48"/>
      <c r="Z1012" s="48"/>
      <c r="AA1012" s="48"/>
      <c r="AB1012" s="48"/>
      <c r="AC1012" s="48"/>
      <c r="AD1012" s="48"/>
      <c r="AE1012" s="48"/>
      <c r="AF1012" s="48"/>
      <c r="AG1012" s="48"/>
      <c r="AH1012" s="48"/>
      <c r="AI1012" s="48"/>
      <c r="AJ1012" s="48"/>
      <c r="AK1012" s="48"/>
      <c r="AL1012" s="48"/>
      <c r="AM1012" s="48"/>
    </row>
    <row r="1013" spans="1:39" ht="14.1" customHeight="1" thickTop="1" x14ac:dyDescent="0.2">
      <c r="A1013" s="1">
        <f>+A1000+1</f>
        <v>62</v>
      </c>
      <c r="B1013" s="51" t="s">
        <v>1081</v>
      </c>
      <c r="C1013" s="52"/>
      <c r="D1013" s="147" t="s">
        <v>5</v>
      </c>
      <c r="E1013" s="148"/>
      <c r="F1013" s="63" t="s">
        <v>8</v>
      </c>
      <c r="G1013" s="64"/>
      <c r="H1013" s="64"/>
      <c r="I1013" s="65"/>
      <c r="J1013" s="65"/>
      <c r="K1013" s="65"/>
      <c r="L1013" s="65"/>
      <c r="M1013" s="65"/>
      <c r="N1013" s="65"/>
      <c r="O1013" s="65"/>
      <c r="P1013" s="65"/>
      <c r="Q1013" s="65"/>
      <c r="R1013" s="65"/>
      <c r="S1013" s="65"/>
      <c r="T1013" s="65"/>
      <c r="U1013" s="65"/>
      <c r="V1013" s="193" t="s">
        <v>13</v>
      </c>
      <c r="W1013" s="194"/>
      <c r="X1013" s="176"/>
      <c r="Y1013" s="179" t="str">
        <f>IF(Y1018="","",VLOOKUP(Y1018,入力シート!$A$110:$H$10000,2,0))</f>
        <v/>
      </c>
      <c r="Z1013" s="179"/>
      <c r="AA1013" s="179"/>
      <c r="AB1013" s="179"/>
      <c r="AC1013" s="179"/>
      <c r="AD1013" s="179"/>
      <c r="AE1013" s="179"/>
      <c r="AF1013" s="179"/>
      <c r="AG1013" s="179"/>
      <c r="AH1013" s="179"/>
      <c r="AI1013" s="179"/>
      <c r="AJ1013" s="179"/>
      <c r="AK1013" s="179"/>
      <c r="AL1013" s="179"/>
      <c r="AM1013" s="180"/>
    </row>
    <row r="1014" spans="1:39" ht="12.6" customHeight="1" x14ac:dyDescent="0.2">
      <c r="B1014" s="53"/>
      <c r="C1014" s="54"/>
      <c r="D1014" s="149"/>
      <c r="E1014" s="150"/>
      <c r="F1014" s="161" t="str">
        <f>IF(VLOOKUP(A1013,入力シート!$A$8:$M$1000,2,0)="","",IF(VLOOKUP(A1013,入力シート!$A$8:$M$1000,3,0)="","",VLOOKUP(A1013,入力シート!$A$8:$M$1000,2,0)))</f>
        <v/>
      </c>
      <c r="G1014" s="162"/>
      <c r="H1014" s="162"/>
      <c r="I1014" s="162"/>
      <c r="J1014" s="162"/>
      <c r="K1014" s="162"/>
      <c r="L1014" s="162"/>
      <c r="M1014" s="162"/>
      <c r="N1014" s="162"/>
      <c r="O1014" s="162"/>
      <c r="P1014" s="162"/>
      <c r="Q1014" s="162"/>
      <c r="R1014" s="162"/>
      <c r="S1014" s="162"/>
      <c r="T1014" s="2"/>
      <c r="U1014" s="2"/>
      <c r="V1014" s="195"/>
      <c r="W1014" s="196"/>
      <c r="X1014" s="177"/>
      <c r="Y1014" s="172"/>
      <c r="Z1014" s="172"/>
      <c r="AA1014" s="172"/>
      <c r="AB1014" s="172"/>
      <c r="AC1014" s="172"/>
      <c r="AD1014" s="172"/>
      <c r="AE1014" s="172"/>
      <c r="AF1014" s="172"/>
      <c r="AG1014" s="172"/>
      <c r="AH1014" s="172"/>
      <c r="AI1014" s="172"/>
      <c r="AJ1014" s="172"/>
      <c r="AK1014" s="172"/>
      <c r="AL1014" s="172"/>
      <c r="AM1014" s="181"/>
    </row>
    <row r="1015" spans="1:39" ht="12.6" customHeight="1" x14ac:dyDescent="0.2">
      <c r="B1015" s="53"/>
      <c r="C1015" s="54"/>
      <c r="D1015" s="149"/>
      <c r="E1015" s="150"/>
      <c r="F1015" s="163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2"/>
      <c r="U1015" s="2"/>
      <c r="V1015" s="195"/>
      <c r="W1015" s="196"/>
      <c r="X1015" s="177"/>
      <c r="Y1015" s="172"/>
      <c r="Z1015" s="172"/>
      <c r="AA1015" s="172"/>
      <c r="AB1015" s="172"/>
      <c r="AC1015" s="172"/>
      <c r="AD1015" s="172"/>
      <c r="AE1015" s="172"/>
      <c r="AF1015" s="172"/>
      <c r="AG1015" s="172"/>
      <c r="AH1015" s="172"/>
      <c r="AI1015" s="172"/>
      <c r="AJ1015" s="172"/>
      <c r="AK1015" s="172"/>
      <c r="AL1015" s="172"/>
      <c r="AM1015" s="181"/>
    </row>
    <row r="1016" spans="1:39" ht="12.9" customHeight="1" x14ac:dyDescent="0.2">
      <c r="B1016" s="53"/>
      <c r="C1016" s="54"/>
      <c r="D1016" s="149"/>
      <c r="E1016" s="150"/>
      <c r="F1016" s="66" t="str">
        <f>IF(VLOOKUP(A1013,入力シート!$A$8:$M$1000,2,0)="","",IF(VLOOKUP(A1013,入力シート!$A$8:$M$1000,3,0)="",VLOOKUP(A1013,入力シート!$A$8:$M$1000,2,0),VLOOKUP(A1013,入力シート!$A$8:$M$1000,3,0)))</f>
        <v/>
      </c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70" t="s">
        <v>9</v>
      </c>
      <c r="U1016" s="70"/>
      <c r="V1016" s="195"/>
      <c r="W1016" s="196"/>
      <c r="X1016" s="177"/>
      <c r="Y1016" s="172"/>
      <c r="Z1016" s="172"/>
      <c r="AA1016" s="172"/>
      <c r="AB1016" s="172"/>
      <c r="AC1016" s="172"/>
      <c r="AD1016" s="172"/>
      <c r="AE1016" s="172"/>
      <c r="AF1016" s="172"/>
      <c r="AG1016" s="172"/>
      <c r="AH1016" s="172"/>
      <c r="AI1016" s="172"/>
      <c r="AJ1016" s="172"/>
      <c r="AK1016" s="172"/>
      <c r="AL1016" s="172"/>
      <c r="AM1016" s="181"/>
    </row>
    <row r="1017" spans="1:39" ht="12.9" customHeight="1" thickBot="1" x14ac:dyDescent="0.25">
      <c r="B1017" s="53"/>
      <c r="C1017" s="54"/>
      <c r="D1017" s="151"/>
      <c r="E1017" s="152"/>
      <c r="F1017" s="68"/>
      <c r="G1017" s="69"/>
      <c r="H1017" s="69"/>
      <c r="I1017" s="69"/>
      <c r="J1017" s="69"/>
      <c r="K1017" s="69"/>
      <c r="L1017" s="69"/>
      <c r="M1017" s="69"/>
      <c r="N1017" s="69"/>
      <c r="O1017" s="69"/>
      <c r="P1017" s="69"/>
      <c r="Q1017" s="69"/>
      <c r="R1017" s="69"/>
      <c r="S1017" s="69"/>
      <c r="T1017" s="71"/>
      <c r="U1017" s="71"/>
      <c r="V1017" s="197"/>
      <c r="W1017" s="198"/>
      <c r="X1017" s="178"/>
      <c r="Y1017" s="182"/>
      <c r="Z1017" s="182"/>
      <c r="AA1017" s="182"/>
      <c r="AB1017" s="182"/>
      <c r="AC1017" s="182"/>
      <c r="AD1017" s="182"/>
      <c r="AE1017" s="182"/>
      <c r="AF1017" s="182"/>
      <c r="AG1017" s="182"/>
      <c r="AH1017" s="182"/>
      <c r="AI1017" s="182"/>
      <c r="AJ1017" s="182"/>
      <c r="AK1017" s="182"/>
      <c r="AL1017" s="182"/>
      <c r="AM1017" s="183"/>
    </row>
    <row r="1018" spans="1:39" ht="12.9" customHeight="1" x14ac:dyDescent="0.2">
      <c r="B1018" s="53"/>
      <c r="C1018" s="54"/>
      <c r="D1018" s="153" t="s">
        <v>7</v>
      </c>
      <c r="E1018" s="154"/>
      <c r="F1018" s="159" t="s">
        <v>12</v>
      </c>
      <c r="G1018" s="165" t="str">
        <f>IF(VLOOKUP(A1013,入力シート!$A$8:$M$1000,4,0)="","",VLOOKUP(A1013,入力シート!$A$8:$M$1000,4,0))</f>
        <v/>
      </c>
      <c r="H1018" s="166"/>
      <c r="I1018" s="166"/>
      <c r="J1018" s="166"/>
      <c r="K1018" s="166"/>
      <c r="L1018" s="166"/>
      <c r="M1018" s="155"/>
      <c r="N1018" s="155"/>
      <c r="O1018" s="155"/>
      <c r="P1018" s="155"/>
      <c r="Q1018" s="155"/>
      <c r="R1018" s="155"/>
      <c r="S1018" s="155"/>
      <c r="T1018" s="155"/>
      <c r="U1018" s="156"/>
      <c r="V1018" s="199" t="s">
        <v>15</v>
      </c>
      <c r="W1018" s="200"/>
      <c r="X1018" s="173"/>
      <c r="Y1018" s="174" t="str">
        <f>IF(VLOOKUP(A1013,入力シート!$A$8:$M$1000,7,0)="","",VLOOKUP(A1013,入力シート!$A$8:$M$1000,7,0))</f>
        <v/>
      </c>
      <c r="Z1018" s="174"/>
      <c r="AA1018" s="174"/>
      <c r="AB1018" s="174"/>
      <c r="AC1018" s="174"/>
      <c r="AD1018" s="174"/>
      <c r="AE1018" s="174"/>
      <c r="AF1018" s="174"/>
      <c r="AG1018" s="174"/>
      <c r="AH1018" s="174"/>
      <c r="AI1018" s="174"/>
      <c r="AJ1018" s="174"/>
      <c r="AK1018" s="174"/>
      <c r="AL1018" s="174"/>
      <c r="AM1018" s="175"/>
    </row>
    <row r="1019" spans="1:39" ht="12.9" customHeight="1" x14ac:dyDescent="0.2">
      <c r="B1019" s="53"/>
      <c r="C1019" s="54"/>
      <c r="D1019" s="149"/>
      <c r="E1019" s="150"/>
      <c r="F1019" s="160"/>
      <c r="G1019" s="167"/>
      <c r="H1019" s="168"/>
      <c r="I1019" s="168"/>
      <c r="J1019" s="168"/>
      <c r="K1019" s="168"/>
      <c r="L1019" s="168"/>
      <c r="M1019" s="157"/>
      <c r="N1019" s="157"/>
      <c r="O1019" s="157"/>
      <c r="P1019" s="157"/>
      <c r="Q1019" s="157"/>
      <c r="R1019" s="157"/>
      <c r="S1019" s="157"/>
      <c r="T1019" s="157"/>
      <c r="U1019" s="158"/>
      <c r="V1019" s="201"/>
      <c r="W1019" s="202"/>
      <c r="X1019" s="169"/>
      <c r="Y1019" s="170"/>
      <c r="Z1019" s="170"/>
      <c r="AA1019" s="170"/>
      <c r="AB1019" s="170"/>
      <c r="AC1019" s="170"/>
      <c r="AD1019" s="170"/>
      <c r="AE1019" s="170"/>
      <c r="AF1019" s="170"/>
      <c r="AG1019" s="170"/>
      <c r="AH1019" s="170"/>
      <c r="AI1019" s="170"/>
      <c r="AJ1019" s="170"/>
      <c r="AK1019" s="170"/>
      <c r="AL1019" s="170"/>
      <c r="AM1019" s="171"/>
    </row>
    <row r="1020" spans="1:39" ht="12.9" customHeight="1" x14ac:dyDescent="0.2">
      <c r="B1020" s="53"/>
      <c r="C1020" s="54"/>
      <c r="D1020" s="149"/>
      <c r="E1020" s="150"/>
      <c r="F1020" s="74" t="str">
        <f>IF(VLOOKUP(A1013,入力シート!$A$8:$M$1000,5,0)="","",VLOOKUP(A1013,入力シート!$A$8:$M$1000,5,0))</f>
        <v/>
      </c>
      <c r="G1020" s="75"/>
      <c r="H1020" s="75"/>
      <c r="I1020" s="75"/>
      <c r="J1020" s="75"/>
      <c r="K1020" s="75"/>
      <c r="L1020" s="75"/>
      <c r="M1020" s="75"/>
      <c r="N1020" s="75"/>
      <c r="O1020" s="75"/>
      <c r="P1020" s="75"/>
      <c r="Q1020" s="75"/>
      <c r="R1020" s="75"/>
      <c r="S1020" s="75"/>
      <c r="T1020" s="75"/>
      <c r="U1020" s="76"/>
      <c r="V1020" s="203" t="s">
        <v>16</v>
      </c>
      <c r="W1020" s="204"/>
      <c r="X1020" s="190" t="str">
        <f>IF(Y1018="","",IF(VLOOKUP(Y1018,入力シート!$A$110:$H$1000,3,0)="","",VLOOKUP(Y1018,入力シート!$A$110:$H$1000,3,0)))</f>
        <v/>
      </c>
      <c r="Y1020" s="191"/>
      <c r="Z1020" s="191"/>
      <c r="AA1020" s="191"/>
      <c r="AB1020" s="191"/>
      <c r="AC1020" s="191"/>
      <c r="AD1020" s="191"/>
      <c r="AE1020" s="191"/>
      <c r="AF1020" s="191"/>
      <c r="AG1020" s="191"/>
      <c r="AH1020" s="191"/>
      <c r="AI1020" s="191"/>
      <c r="AJ1020" s="191"/>
      <c r="AK1020" s="191"/>
      <c r="AL1020" s="191"/>
      <c r="AM1020" s="192"/>
    </row>
    <row r="1021" spans="1:39" ht="12.9" customHeight="1" x14ac:dyDescent="0.2">
      <c r="B1021" s="53"/>
      <c r="C1021" s="54"/>
      <c r="D1021" s="149"/>
      <c r="E1021" s="150"/>
      <c r="F1021" s="77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9"/>
      <c r="V1021" s="201"/>
      <c r="W1021" s="202"/>
      <c r="X1021" s="103"/>
      <c r="Y1021" s="104"/>
      <c r="Z1021" s="104"/>
      <c r="AA1021" s="104"/>
      <c r="AB1021" s="104"/>
      <c r="AC1021" s="104"/>
      <c r="AD1021" s="104"/>
      <c r="AE1021" s="104"/>
      <c r="AF1021" s="104"/>
      <c r="AG1021" s="104"/>
      <c r="AH1021" s="104"/>
      <c r="AI1021" s="104"/>
      <c r="AJ1021" s="104"/>
      <c r="AK1021" s="104"/>
      <c r="AL1021" s="104"/>
      <c r="AM1021" s="105"/>
    </row>
    <row r="1022" spans="1:39" ht="12.9" customHeight="1" x14ac:dyDescent="0.2">
      <c r="B1022" s="53"/>
      <c r="C1022" s="54"/>
      <c r="D1022" s="149"/>
      <c r="E1022" s="150"/>
      <c r="F1022" s="77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9"/>
      <c r="V1022" s="205" t="s">
        <v>14</v>
      </c>
      <c r="W1022" s="206"/>
      <c r="X1022" s="190" t="str">
        <f>IF(VLOOKUP(A1013,入力シート!$A$8:$M$1000,9,0)="","",VLOOKUP(A1013,入力シート!$A$8:$M$1000,9,0))</f>
        <v/>
      </c>
      <c r="Y1022" s="211"/>
      <c r="Z1022" s="209" t="s">
        <v>17</v>
      </c>
      <c r="AA1022" s="206"/>
      <c r="AB1022" s="218" t="str">
        <f>IF(VLOOKUP(A1013,入力シート!$A$8:$M$1000,12,0)="","",VLOOKUP(A1013,入力シート!$A$8:$M$1000,12,0))</f>
        <v/>
      </c>
      <c r="AC1022" s="219"/>
      <c r="AD1022" s="219"/>
      <c r="AE1022" s="220"/>
      <c r="AF1022" s="209" t="s">
        <v>18</v>
      </c>
      <c r="AG1022" s="206"/>
      <c r="AH1022" s="214" t="str">
        <f>IF(X1022="","",IF(AB1022="","",X1022*AB1022))</f>
        <v/>
      </c>
      <c r="AI1022" s="215"/>
      <c r="AJ1022" s="215"/>
      <c r="AK1022" s="215"/>
      <c r="AL1022" s="215"/>
      <c r="AM1022" s="224"/>
    </row>
    <row r="1023" spans="1:39" ht="12.9" customHeight="1" thickBot="1" x14ac:dyDescent="0.25">
      <c r="B1023" s="53"/>
      <c r="C1023" s="54"/>
      <c r="D1023" s="151"/>
      <c r="E1023" s="152"/>
      <c r="F1023" s="80"/>
      <c r="G1023" s="81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2"/>
      <c r="V1023" s="207"/>
      <c r="W1023" s="208"/>
      <c r="X1023" s="212"/>
      <c r="Y1023" s="213"/>
      <c r="Z1023" s="210"/>
      <c r="AA1023" s="208"/>
      <c r="AB1023" s="221"/>
      <c r="AC1023" s="222"/>
      <c r="AD1023" s="222"/>
      <c r="AE1023" s="223"/>
      <c r="AF1023" s="210"/>
      <c r="AG1023" s="208"/>
      <c r="AH1023" s="216"/>
      <c r="AI1023" s="217"/>
      <c r="AJ1023" s="217"/>
      <c r="AK1023" s="217"/>
      <c r="AL1023" s="217"/>
      <c r="AM1023" s="225"/>
    </row>
    <row r="1024" spans="1:39" ht="12.9" customHeight="1" thickTop="1" x14ac:dyDescent="0.2">
      <c r="B1024" s="53"/>
      <c r="C1024" s="54"/>
      <c r="D1024" s="35" t="s">
        <v>10</v>
      </c>
      <c r="E1024" s="36"/>
      <c r="F1024" s="39" t="str">
        <f>IF(VLOOKUP(A1013,入力シート!$A$8:$M$1000,6,0)="","",VLOOKUP(A1013,入力シート!$A$8:$M$1000,6,0))</f>
        <v/>
      </c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1"/>
      <c r="V1024" s="45"/>
      <c r="W1024" s="46"/>
      <c r="X1024" s="46"/>
      <c r="Y1024" s="46"/>
      <c r="Z1024" s="46"/>
      <c r="AA1024" s="46"/>
      <c r="AB1024" s="46"/>
      <c r="AC1024" s="46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</row>
    <row r="1025" spans="1:39" ht="12.9" customHeight="1" thickBot="1" x14ac:dyDescent="0.25">
      <c r="B1025" s="55"/>
      <c r="C1025" s="56"/>
      <c r="D1025" s="37"/>
      <c r="E1025" s="38"/>
      <c r="F1025" s="42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4"/>
      <c r="V1025" s="47"/>
      <c r="W1025" s="48"/>
      <c r="X1025" s="48"/>
      <c r="Y1025" s="48"/>
      <c r="Z1025" s="48"/>
      <c r="AA1025" s="48"/>
      <c r="AB1025" s="48"/>
      <c r="AC1025" s="48"/>
      <c r="AD1025" s="48"/>
      <c r="AE1025" s="48"/>
      <c r="AF1025" s="48"/>
      <c r="AG1025" s="48"/>
      <c r="AH1025" s="48"/>
      <c r="AI1025" s="48"/>
      <c r="AJ1025" s="48"/>
      <c r="AK1025" s="48"/>
      <c r="AL1025" s="48"/>
      <c r="AM1025" s="48"/>
    </row>
    <row r="1026" spans="1:39" ht="14.1" customHeight="1" thickTop="1" x14ac:dyDescent="0.2">
      <c r="A1026" s="1">
        <f>+A1013+1</f>
        <v>63</v>
      </c>
      <c r="B1026" s="51" t="s">
        <v>1082</v>
      </c>
      <c r="C1026" s="52"/>
      <c r="D1026" s="147" t="s">
        <v>5</v>
      </c>
      <c r="E1026" s="148"/>
      <c r="F1026" s="63" t="s">
        <v>8</v>
      </c>
      <c r="G1026" s="64"/>
      <c r="H1026" s="64"/>
      <c r="I1026" s="65"/>
      <c r="J1026" s="65"/>
      <c r="K1026" s="65"/>
      <c r="L1026" s="65"/>
      <c r="M1026" s="65"/>
      <c r="N1026" s="65"/>
      <c r="O1026" s="65"/>
      <c r="P1026" s="65"/>
      <c r="Q1026" s="65"/>
      <c r="R1026" s="65"/>
      <c r="S1026" s="65"/>
      <c r="T1026" s="65"/>
      <c r="U1026" s="65"/>
      <c r="V1026" s="193" t="s">
        <v>13</v>
      </c>
      <c r="W1026" s="194"/>
      <c r="X1026" s="176"/>
      <c r="Y1026" s="179" t="str">
        <f>IF(Y1031="","",VLOOKUP(Y1031,入力シート!$A$110:$H$10000,2,0))</f>
        <v/>
      </c>
      <c r="Z1026" s="179"/>
      <c r="AA1026" s="179"/>
      <c r="AB1026" s="179"/>
      <c r="AC1026" s="179"/>
      <c r="AD1026" s="179"/>
      <c r="AE1026" s="179"/>
      <c r="AF1026" s="179"/>
      <c r="AG1026" s="179"/>
      <c r="AH1026" s="179"/>
      <c r="AI1026" s="179"/>
      <c r="AJ1026" s="179"/>
      <c r="AK1026" s="179"/>
      <c r="AL1026" s="179"/>
      <c r="AM1026" s="180"/>
    </row>
    <row r="1027" spans="1:39" ht="12.6" customHeight="1" x14ac:dyDescent="0.2">
      <c r="B1027" s="53"/>
      <c r="C1027" s="54"/>
      <c r="D1027" s="149"/>
      <c r="E1027" s="150"/>
      <c r="F1027" s="161" t="str">
        <f>IF(VLOOKUP(A1026,入力シート!$A$8:$M$1000,2,0)="","",IF(VLOOKUP(A1026,入力シート!$A$8:$M$1000,3,0)="","",VLOOKUP(A1026,入力シート!$A$8:$M$1000,2,0)))</f>
        <v/>
      </c>
      <c r="G1027" s="162"/>
      <c r="H1027" s="162"/>
      <c r="I1027" s="162"/>
      <c r="J1027" s="162"/>
      <c r="K1027" s="162"/>
      <c r="L1027" s="162"/>
      <c r="M1027" s="162"/>
      <c r="N1027" s="162"/>
      <c r="O1027" s="162"/>
      <c r="P1027" s="162"/>
      <c r="Q1027" s="162"/>
      <c r="R1027" s="162"/>
      <c r="S1027" s="162"/>
      <c r="T1027" s="2"/>
      <c r="U1027" s="2"/>
      <c r="V1027" s="195"/>
      <c r="W1027" s="196"/>
      <c r="X1027" s="177"/>
      <c r="Y1027" s="172"/>
      <c r="Z1027" s="172"/>
      <c r="AA1027" s="172"/>
      <c r="AB1027" s="172"/>
      <c r="AC1027" s="172"/>
      <c r="AD1027" s="172"/>
      <c r="AE1027" s="172"/>
      <c r="AF1027" s="172"/>
      <c r="AG1027" s="172"/>
      <c r="AH1027" s="172"/>
      <c r="AI1027" s="172"/>
      <c r="AJ1027" s="172"/>
      <c r="AK1027" s="172"/>
      <c r="AL1027" s="172"/>
      <c r="AM1027" s="181"/>
    </row>
    <row r="1028" spans="1:39" ht="12.6" customHeight="1" x14ac:dyDescent="0.2">
      <c r="B1028" s="53"/>
      <c r="C1028" s="54"/>
      <c r="D1028" s="149"/>
      <c r="E1028" s="150"/>
      <c r="F1028" s="163"/>
      <c r="G1028" s="164"/>
      <c r="H1028" s="164"/>
      <c r="I1028" s="164"/>
      <c r="J1028" s="164"/>
      <c r="K1028" s="164"/>
      <c r="L1028" s="164"/>
      <c r="M1028" s="164"/>
      <c r="N1028" s="164"/>
      <c r="O1028" s="164"/>
      <c r="P1028" s="164"/>
      <c r="Q1028" s="164"/>
      <c r="R1028" s="164"/>
      <c r="S1028" s="164"/>
      <c r="T1028" s="2"/>
      <c r="U1028" s="2"/>
      <c r="V1028" s="195"/>
      <c r="W1028" s="196"/>
      <c r="X1028" s="177"/>
      <c r="Y1028" s="172"/>
      <c r="Z1028" s="172"/>
      <c r="AA1028" s="172"/>
      <c r="AB1028" s="172"/>
      <c r="AC1028" s="172"/>
      <c r="AD1028" s="172"/>
      <c r="AE1028" s="172"/>
      <c r="AF1028" s="172"/>
      <c r="AG1028" s="172"/>
      <c r="AH1028" s="172"/>
      <c r="AI1028" s="172"/>
      <c r="AJ1028" s="172"/>
      <c r="AK1028" s="172"/>
      <c r="AL1028" s="172"/>
      <c r="AM1028" s="181"/>
    </row>
    <row r="1029" spans="1:39" ht="12.9" customHeight="1" x14ac:dyDescent="0.2">
      <c r="B1029" s="53"/>
      <c r="C1029" s="54"/>
      <c r="D1029" s="149"/>
      <c r="E1029" s="150"/>
      <c r="F1029" s="66" t="str">
        <f>IF(VLOOKUP(A1026,入力シート!$A$8:$M$1000,2,0)="","",IF(VLOOKUP(A1026,入力シート!$A$8:$M$1000,3,0)="",VLOOKUP(A1026,入力シート!$A$8:$M$1000,2,0),VLOOKUP(A1026,入力シート!$A$8:$M$1000,3,0)))</f>
        <v/>
      </c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70" t="s">
        <v>9</v>
      </c>
      <c r="U1029" s="70"/>
      <c r="V1029" s="195"/>
      <c r="W1029" s="196"/>
      <c r="X1029" s="177"/>
      <c r="Y1029" s="172"/>
      <c r="Z1029" s="172"/>
      <c r="AA1029" s="172"/>
      <c r="AB1029" s="172"/>
      <c r="AC1029" s="172"/>
      <c r="AD1029" s="172"/>
      <c r="AE1029" s="172"/>
      <c r="AF1029" s="172"/>
      <c r="AG1029" s="172"/>
      <c r="AH1029" s="172"/>
      <c r="AI1029" s="172"/>
      <c r="AJ1029" s="172"/>
      <c r="AK1029" s="172"/>
      <c r="AL1029" s="172"/>
      <c r="AM1029" s="181"/>
    </row>
    <row r="1030" spans="1:39" ht="12.9" customHeight="1" thickBot="1" x14ac:dyDescent="0.25">
      <c r="B1030" s="53"/>
      <c r="C1030" s="54"/>
      <c r="D1030" s="151"/>
      <c r="E1030" s="152"/>
      <c r="F1030" s="68"/>
      <c r="G1030" s="69"/>
      <c r="H1030" s="69"/>
      <c r="I1030" s="69"/>
      <c r="J1030" s="69"/>
      <c r="K1030" s="69"/>
      <c r="L1030" s="69"/>
      <c r="M1030" s="69"/>
      <c r="N1030" s="69"/>
      <c r="O1030" s="69"/>
      <c r="P1030" s="69"/>
      <c r="Q1030" s="69"/>
      <c r="R1030" s="69"/>
      <c r="S1030" s="69"/>
      <c r="T1030" s="71"/>
      <c r="U1030" s="71"/>
      <c r="V1030" s="197"/>
      <c r="W1030" s="198"/>
      <c r="X1030" s="178"/>
      <c r="Y1030" s="182"/>
      <c r="Z1030" s="182"/>
      <c r="AA1030" s="182"/>
      <c r="AB1030" s="182"/>
      <c r="AC1030" s="182"/>
      <c r="AD1030" s="182"/>
      <c r="AE1030" s="182"/>
      <c r="AF1030" s="182"/>
      <c r="AG1030" s="182"/>
      <c r="AH1030" s="182"/>
      <c r="AI1030" s="182"/>
      <c r="AJ1030" s="182"/>
      <c r="AK1030" s="182"/>
      <c r="AL1030" s="182"/>
      <c r="AM1030" s="183"/>
    </row>
    <row r="1031" spans="1:39" ht="12.9" customHeight="1" x14ac:dyDescent="0.2">
      <c r="B1031" s="53"/>
      <c r="C1031" s="54"/>
      <c r="D1031" s="153" t="s">
        <v>7</v>
      </c>
      <c r="E1031" s="154"/>
      <c r="F1031" s="159" t="s">
        <v>12</v>
      </c>
      <c r="G1031" s="165" t="str">
        <f>IF(VLOOKUP(A1026,入力シート!$A$8:$M$1000,4,0)="","",VLOOKUP(A1026,入力シート!$A$8:$M$1000,4,0))</f>
        <v/>
      </c>
      <c r="H1031" s="166"/>
      <c r="I1031" s="166"/>
      <c r="J1031" s="166"/>
      <c r="K1031" s="166"/>
      <c r="L1031" s="166"/>
      <c r="M1031" s="155"/>
      <c r="N1031" s="155"/>
      <c r="O1031" s="155"/>
      <c r="P1031" s="155"/>
      <c r="Q1031" s="155"/>
      <c r="R1031" s="155"/>
      <c r="S1031" s="155"/>
      <c r="T1031" s="155"/>
      <c r="U1031" s="156"/>
      <c r="V1031" s="199" t="s">
        <v>15</v>
      </c>
      <c r="W1031" s="200"/>
      <c r="X1031" s="173"/>
      <c r="Y1031" s="174" t="str">
        <f>IF(VLOOKUP(A1026,入力シート!$A$8:$M$1000,7,0)="","",VLOOKUP(A1026,入力シート!$A$8:$M$1000,7,0))</f>
        <v/>
      </c>
      <c r="Z1031" s="174"/>
      <c r="AA1031" s="174"/>
      <c r="AB1031" s="174"/>
      <c r="AC1031" s="174"/>
      <c r="AD1031" s="174"/>
      <c r="AE1031" s="174"/>
      <c r="AF1031" s="174"/>
      <c r="AG1031" s="174"/>
      <c r="AH1031" s="174"/>
      <c r="AI1031" s="174"/>
      <c r="AJ1031" s="174"/>
      <c r="AK1031" s="174"/>
      <c r="AL1031" s="174"/>
      <c r="AM1031" s="175"/>
    </row>
    <row r="1032" spans="1:39" ht="12.9" customHeight="1" x14ac:dyDescent="0.2">
      <c r="B1032" s="53"/>
      <c r="C1032" s="54"/>
      <c r="D1032" s="149"/>
      <c r="E1032" s="150"/>
      <c r="F1032" s="160"/>
      <c r="G1032" s="167"/>
      <c r="H1032" s="168"/>
      <c r="I1032" s="168"/>
      <c r="J1032" s="168"/>
      <c r="K1032" s="168"/>
      <c r="L1032" s="168"/>
      <c r="M1032" s="157"/>
      <c r="N1032" s="157"/>
      <c r="O1032" s="157"/>
      <c r="P1032" s="157"/>
      <c r="Q1032" s="157"/>
      <c r="R1032" s="157"/>
      <c r="S1032" s="157"/>
      <c r="T1032" s="157"/>
      <c r="U1032" s="158"/>
      <c r="V1032" s="201"/>
      <c r="W1032" s="202"/>
      <c r="X1032" s="169"/>
      <c r="Y1032" s="170"/>
      <c r="Z1032" s="170"/>
      <c r="AA1032" s="170"/>
      <c r="AB1032" s="170"/>
      <c r="AC1032" s="170"/>
      <c r="AD1032" s="170"/>
      <c r="AE1032" s="170"/>
      <c r="AF1032" s="170"/>
      <c r="AG1032" s="170"/>
      <c r="AH1032" s="170"/>
      <c r="AI1032" s="170"/>
      <c r="AJ1032" s="170"/>
      <c r="AK1032" s="170"/>
      <c r="AL1032" s="170"/>
      <c r="AM1032" s="171"/>
    </row>
    <row r="1033" spans="1:39" ht="12.9" customHeight="1" x14ac:dyDescent="0.2">
      <c r="B1033" s="53"/>
      <c r="C1033" s="54"/>
      <c r="D1033" s="149"/>
      <c r="E1033" s="150"/>
      <c r="F1033" s="74" t="str">
        <f>IF(VLOOKUP(A1026,入力シート!$A$8:$M$1000,5,0)="","",VLOOKUP(A1026,入力シート!$A$8:$M$1000,5,0))</f>
        <v/>
      </c>
      <c r="G1033" s="75"/>
      <c r="H1033" s="75"/>
      <c r="I1033" s="75"/>
      <c r="J1033" s="75"/>
      <c r="K1033" s="75"/>
      <c r="L1033" s="75"/>
      <c r="M1033" s="75"/>
      <c r="N1033" s="75"/>
      <c r="O1033" s="75"/>
      <c r="P1033" s="75"/>
      <c r="Q1033" s="75"/>
      <c r="R1033" s="75"/>
      <c r="S1033" s="75"/>
      <c r="T1033" s="75"/>
      <c r="U1033" s="76"/>
      <c r="V1033" s="203" t="s">
        <v>16</v>
      </c>
      <c r="W1033" s="204"/>
      <c r="X1033" s="190" t="str">
        <f>IF(Y1031="","",IF(VLOOKUP(Y1031,入力シート!$A$110:$H$1000,3,0)="","",VLOOKUP(Y1031,入力シート!$A$110:$H$1000,3,0)))</f>
        <v/>
      </c>
      <c r="Y1033" s="191"/>
      <c r="Z1033" s="191"/>
      <c r="AA1033" s="191"/>
      <c r="AB1033" s="191"/>
      <c r="AC1033" s="191"/>
      <c r="AD1033" s="191"/>
      <c r="AE1033" s="191"/>
      <c r="AF1033" s="191"/>
      <c r="AG1033" s="191"/>
      <c r="AH1033" s="191"/>
      <c r="AI1033" s="191"/>
      <c r="AJ1033" s="191"/>
      <c r="AK1033" s="191"/>
      <c r="AL1033" s="191"/>
      <c r="AM1033" s="192"/>
    </row>
    <row r="1034" spans="1:39" ht="12.9" customHeight="1" x14ac:dyDescent="0.2">
      <c r="B1034" s="53"/>
      <c r="C1034" s="54"/>
      <c r="D1034" s="149"/>
      <c r="E1034" s="150"/>
      <c r="F1034" s="77"/>
      <c r="G1034" s="78"/>
      <c r="H1034" s="78"/>
      <c r="I1034" s="78"/>
      <c r="J1034" s="78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9"/>
      <c r="V1034" s="201"/>
      <c r="W1034" s="202"/>
      <c r="X1034" s="103"/>
      <c r="Y1034" s="104"/>
      <c r="Z1034" s="104"/>
      <c r="AA1034" s="104"/>
      <c r="AB1034" s="104"/>
      <c r="AC1034" s="104"/>
      <c r="AD1034" s="104"/>
      <c r="AE1034" s="104"/>
      <c r="AF1034" s="104"/>
      <c r="AG1034" s="104"/>
      <c r="AH1034" s="104"/>
      <c r="AI1034" s="104"/>
      <c r="AJ1034" s="104"/>
      <c r="AK1034" s="104"/>
      <c r="AL1034" s="104"/>
      <c r="AM1034" s="105"/>
    </row>
    <row r="1035" spans="1:39" ht="12.9" customHeight="1" x14ac:dyDescent="0.2">
      <c r="B1035" s="53"/>
      <c r="C1035" s="54"/>
      <c r="D1035" s="149"/>
      <c r="E1035" s="150"/>
      <c r="F1035" s="77"/>
      <c r="G1035" s="78"/>
      <c r="H1035" s="78"/>
      <c r="I1035" s="78"/>
      <c r="J1035" s="78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9"/>
      <c r="V1035" s="205" t="s">
        <v>14</v>
      </c>
      <c r="W1035" s="206"/>
      <c r="X1035" s="190" t="str">
        <f>IF(VLOOKUP(A1026,入力シート!$A$8:$M$1000,9,0)="","",VLOOKUP(A1026,入力シート!$A$8:$M$1000,9,0))</f>
        <v/>
      </c>
      <c r="Y1035" s="211"/>
      <c r="Z1035" s="209" t="s">
        <v>17</v>
      </c>
      <c r="AA1035" s="206"/>
      <c r="AB1035" s="218" t="str">
        <f>IF(VLOOKUP(A1026,入力シート!$A$8:$M$1000,12,0)="","",VLOOKUP(A1026,入力シート!$A$8:$M$1000,12,0))</f>
        <v/>
      </c>
      <c r="AC1035" s="219"/>
      <c r="AD1035" s="219"/>
      <c r="AE1035" s="220"/>
      <c r="AF1035" s="209" t="s">
        <v>18</v>
      </c>
      <c r="AG1035" s="206"/>
      <c r="AH1035" s="214" t="str">
        <f>IF(X1035="","",IF(AB1035="","",X1035*AB1035))</f>
        <v/>
      </c>
      <c r="AI1035" s="215"/>
      <c r="AJ1035" s="215"/>
      <c r="AK1035" s="215"/>
      <c r="AL1035" s="215"/>
      <c r="AM1035" s="224"/>
    </row>
    <row r="1036" spans="1:39" ht="12.9" customHeight="1" thickBot="1" x14ac:dyDescent="0.25">
      <c r="B1036" s="53"/>
      <c r="C1036" s="54"/>
      <c r="D1036" s="151"/>
      <c r="E1036" s="152"/>
      <c r="F1036" s="80"/>
      <c r="G1036" s="81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2"/>
      <c r="V1036" s="207"/>
      <c r="W1036" s="208"/>
      <c r="X1036" s="212"/>
      <c r="Y1036" s="213"/>
      <c r="Z1036" s="210"/>
      <c r="AA1036" s="208"/>
      <c r="AB1036" s="221"/>
      <c r="AC1036" s="222"/>
      <c r="AD1036" s="222"/>
      <c r="AE1036" s="223"/>
      <c r="AF1036" s="210"/>
      <c r="AG1036" s="208"/>
      <c r="AH1036" s="216"/>
      <c r="AI1036" s="217"/>
      <c r="AJ1036" s="217"/>
      <c r="AK1036" s="217"/>
      <c r="AL1036" s="217"/>
      <c r="AM1036" s="225"/>
    </row>
    <row r="1037" spans="1:39" ht="12.9" customHeight="1" thickTop="1" x14ac:dyDescent="0.2">
      <c r="B1037" s="53"/>
      <c r="C1037" s="54"/>
      <c r="D1037" s="35" t="s">
        <v>10</v>
      </c>
      <c r="E1037" s="36"/>
      <c r="F1037" s="39" t="str">
        <f>IF(VLOOKUP(A1026,入力シート!$A$8:$M$1000,6,0)="","",VLOOKUP(A1026,入力シート!$A$8:$M$1000,6,0))</f>
        <v/>
      </c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1"/>
      <c r="V1037" s="45"/>
      <c r="W1037" s="46"/>
      <c r="X1037" s="46"/>
      <c r="Y1037" s="46"/>
      <c r="Z1037" s="46"/>
      <c r="AA1037" s="46"/>
      <c r="AB1037" s="46"/>
      <c r="AC1037" s="46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</row>
    <row r="1038" spans="1:39" ht="12.9" customHeight="1" thickBot="1" x14ac:dyDescent="0.25">
      <c r="B1038" s="55"/>
      <c r="C1038" s="56"/>
      <c r="D1038" s="37"/>
      <c r="E1038" s="38"/>
      <c r="F1038" s="42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4"/>
      <c r="V1038" s="47"/>
      <c r="W1038" s="48"/>
      <c r="X1038" s="48"/>
      <c r="Y1038" s="48"/>
      <c r="Z1038" s="48"/>
      <c r="AA1038" s="48"/>
      <c r="AB1038" s="48"/>
      <c r="AC1038" s="48"/>
      <c r="AD1038" s="48"/>
      <c r="AE1038" s="48"/>
      <c r="AF1038" s="48"/>
      <c r="AG1038" s="48"/>
      <c r="AH1038" s="48"/>
      <c r="AI1038" s="48"/>
      <c r="AJ1038" s="48"/>
      <c r="AK1038" s="48"/>
      <c r="AL1038" s="48"/>
      <c r="AM1038" s="48"/>
    </row>
    <row r="1039" spans="1:39" ht="14.1" customHeight="1" thickTop="1" x14ac:dyDescent="0.2">
      <c r="A1039" s="1">
        <f>+A1026+1</f>
        <v>64</v>
      </c>
      <c r="B1039" s="51" t="s">
        <v>1083</v>
      </c>
      <c r="C1039" s="52"/>
      <c r="D1039" s="147" t="s">
        <v>5</v>
      </c>
      <c r="E1039" s="148"/>
      <c r="F1039" s="63" t="s">
        <v>8</v>
      </c>
      <c r="G1039" s="64"/>
      <c r="H1039" s="64"/>
      <c r="I1039" s="65"/>
      <c r="J1039" s="65"/>
      <c r="K1039" s="65"/>
      <c r="L1039" s="65"/>
      <c r="M1039" s="65"/>
      <c r="N1039" s="65"/>
      <c r="O1039" s="65"/>
      <c r="P1039" s="65"/>
      <c r="Q1039" s="65"/>
      <c r="R1039" s="65"/>
      <c r="S1039" s="65"/>
      <c r="T1039" s="65"/>
      <c r="U1039" s="65"/>
      <c r="V1039" s="193" t="s">
        <v>13</v>
      </c>
      <c r="W1039" s="194"/>
      <c r="X1039" s="176"/>
      <c r="Y1039" s="179" t="str">
        <f>IF(Y1044="","",VLOOKUP(Y1044,入力シート!$A$110:$H$10000,2,0))</f>
        <v/>
      </c>
      <c r="Z1039" s="179"/>
      <c r="AA1039" s="179"/>
      <c r="AB1039" s="179"/>
      <c r="AC1039" s="179"/>
      <c r="AD1039" s="179"/>
      <c r="AE1039" s="179"/>
      <c r="AF1039" s="179"/>
      <c r="AG1039" s="179"/>
      <c r="AH1039" s="179"/>
      <c r="AI1039" s="179"/>
      <c r="AJ1039" s="179"/>
      <c r="AK1039" s="179"/>
      <c r="AL1039" s="179"/>
      <c r="AM1039" s="180"/>
    </row>
    <row r="1040" spans="1:39" ht="12.6" customHeight="1" x14ac:dyDescent="0.2">
      <c r="B1040" s="53"/>
      <c r="C1040" s="54"/>
      <c r="D1040" s="149"/>
      <c r="E1040" s="150"/>
      <c r="F1040" s="161" t="str">
        <f>IF(VLOOKUP(A1039,入力シート!$A$8:$M$1000,2,0)="","",IF(VLOOKUP(A1039,入力シート!$A$8:$M$1000,3,0)="","",VLOOKUP(A1039,入力シート!$A$8:$M$1000,2,0)))</f>
        <v/>
      </c>
      <c r="G1040" s="162"/>
      <c r="H1040" s="162"/>
      <c r="I1040" s="162"/>
      <c r="J1040" s="162"/>
      <c r="K1040" s="162"/>
      <c r="L1040" s="162"/>
      <c r="M1040" s="162"/>
      <c r="N1040" s="162"/>
      <c r="O1040" s="162"/>
      <c r="P1040" s="162"/>
      <c r="Q1040" s="162"/>
      <c r="R1040" s="162"/>
      <c r="S1040" s="162"/>
      <c r="T1040" s="2"/>
      <c r="U1040" s="2"/>
      <c r="V1040" s="195"/>
      <c r="W1040" s="196"/>
      <c r="X1040" s="177"/>
      <c r="Y1040" s="172"/>
      <c r="Z1040" s="172"/>
      <c r="AA1040" s="172"/>
      <c r="AB1040" s="172"/>
      <c r="AC1040" s="172"/>
      <c r="AD1040" s="172"/>
      <c r="AE1040" s="172"/>
      <c r="AF1040" s="172"/>
      <c r="AG1040" s="172"/>
      <c r="AH1040" s="172"/>
      <c r="AI1040" s="172"/>
      <c r="AJ1040" s="172"/>
      <c r="AK1040" s="172"/>
      <c r="AL1040" s="172"/>
      <c r="AM1040" s="181"/>
    </row>
    <row r="1041" spans="2:39" ht="12.6" customHeight="1" x14ac:dyDescent="0.2">
      <c r="B1041" s="53"/>
      <c r="C1041" s="54"/>
      <c r="D1041" s="149"/>
      <c r="E1041" s="150"/>
      <c r="F1041" s="163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2"/>
      <c r="U1041" s="2"/>
      <c r="V1041" s="195"/>
      <c r="W1041" s="196"/>
      <c r="X1041" s="177"/>
      <c r="Y1041" s="172"/>
      <c r="Z1041" s="172"/>
      <c r="AA1041" s="172"/>
      <c r="AB1041" s="172"/>
      <c r="AC1041" s="172"/>
      <c r="AD1041" s="172"/>
      <c r="AE1041" s="172"/>
      <c r="AF1041" s="172"/>
      <c r="AG1041" s="172"/>
      <c r="AH1041" s="172"/>
      <c r="AI1041" s="172"/>
      <c r="AJ1041" s="172"/>
      <c r="AK1041" s="172"/>
      <c r="AL1041" s="172"/>
      <c r="AM1041" s="181"/>
    </row>
    <row r="1042" spans="2:39" ht="12.9" customHeight="1" x14ac:dyDescent="0.2">
      <c r="B1042" s="53"/>
      <c r="C1042" s="54"/>
      <c r="D1042" s="149"/>
      <c r="E1042" s="150"/>
      <c r="F1042" s="66" t="str">
        <f>IF(VLOOKUP(A1039,入力シート!$A$8:$M$1000,2,0)="","",IF(VLOOKUP(A1039,入力シート!$A$8:$M$1000,3,0)="",VLOOKUP(A1039,入力シート!$A$8:$M$1000,2,0),VLOOKUP(A1039,入力シート!$A$8:$M$1000,3,0)))</f>
        <v/>
      </c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70" t="s">
        <v>9</v>
      </c>
      <c r="U1042" s="70"/>
      <c r="V1042" s="195"/>
      <c r="W1042" s="196"/>
      <c r="X1042" s="177"/>
      <c r="Y1042" s="172"/>
      <c r="Z1042" s="172"/>
      <c r="AA1042" s="172"/>
      <c r="AB1042" s="172"/>
      <c r="AC1042" s="172"/>
      <c r="AD1042" s="172"/>
      <c r="AE1042" s="172"/>
      <c r="AF1042" s="172"/>
      <c r="AG1042" s="172"/>
      <c r="AH1042" s="172"/>
      <c r="AI1042" s="172"/>
      <c r="AJ1042" s="172"/>
      <c r="AK1042" s="172"/>
      <c r="AL1042" s="172"/>
      <c r="AM1042" s="181"/>
    </row>
    <row r="1043" spans="2:39" ht="12.9" customHeight="1" thickBot="1" x14ac:dyDescent="0.25">
      <c r="B1043" s="53"/>
      <c r="C1043" s="54"/>
      <c r="D1043" s="151"/>
      <c r="E1043" s="152"/>
      <c r="F1043" s="68"/>
      <c r="G1043" s="69"/>
      <c r="H1043" s="69"/>
      <c r="I1043" s="69"/>
      <c r="J1043" s="69"/>
      <c r="K1043" s="69"/>
      <c r="L1043" s="69"/>
      <c r="M1043" s="69"/>
      <c r="N1043" s="69"/>
      <c r="O1043" s="69"/>
      <c r="P1043" s="69"/>
      <c r="Q1043" s="69"/>
      <c r="R1043" s="69"/>
      <c r="S1043" s="69"/>
      <c r="T1043" s="71"/>
      <c r="U1043" s="71"/>
      <c r="V1043" s="197"/>
      <c r="W1043" s="198"/>
      <c r="X1043" s="178"/>
      <c r="Y1043" s="182"/>
      <c r="Z1043" s="182"/>
      <c r="AA1043" s="182"/>
      <c r="AB1043" s="182"/>
      <c r="AC1043" s="182"/>
      <c r="AD1043" s="182"/>
      <c r="AE1043" s="182"/>
      <c r="AF1043" s="182"/>
      <c r="AG1043" s="182"/>
      <c r="AH1043" s="182"/>
      <c r="AI1043" s="182"/>
      <c r="AJ1043" s="182"/>
      <c r="AK1043" s="182"/>
      <c r="AL1043" s="182"/>
      <c r="AM1043" s="183"/>
    </row>
    <row r="1044" spans="2:39" ht="12.9" customHeight="1" x14ac:dyDescent="0.2">
      <c r="B1044" s="53"/>
      <c r="C1044" s="54"/>
      <c r="D1044" s="153" t="s">
        <v>7</v>
      </c>
      <c r="E1044" s="154"/>
      <c r="F1044" s="159" t="s">
        <v>12</v>
      </c>
      <c r="G1044" s="165" t="str">
        <f>IF(VLOOKUP(A1039,入力シート!$A$8:$M$1000,4,0)="","",VLOOKUP(A1039,入力シート!$A$8:$M$1000,4,0))</f>
        <v/>
      </c>
      <c r="H1044" s="166"/>
      <c r="I1044" s="166"/>
      <c r="J1044" s="166"/>
      <c r="K1044" s="166"/>
      <c r="L1044" s="166"/>
      <c r="M1044" s="155"/>
      <c r="N1044" s="155"/>
      <c r="O1044" s="155"/>
      <c r="P1044" s="155"/>
      <c r="Q1044" s="155"/>
      <c r="R1044" s="155"/>
      <c r="S1044" s="155"/>
      <c r="T1044" s="155"/>
      <c r="U1044" s="156"/>
      <c r="V1044" s="199" t="s">
        <v>15</v>
      </c>
      <c r="W1044" s="200"/>
      <c r="X1044" s="173"/>
      <c r="Y1044" s="174" t="str">
        <f>IF(VLOOKUP(A1039,入力シート!$A$8:$M$1000,7,0)="","",VLOOKUP(A1039,入力シート!$A$8:$M$1000,7,0))</f>
        <v/>
      </c>
      <c r="Z1044" s="174"/>
      <c r="AA1044" s="174"/>
      <c r="AB1044" s="174"/>
      <c r="AC1044" s="174"/>
      <c r="AD1044" s="174"/>
      <c r="AE1044" s="174"/>
      <c r="AF1044" s="174"/>
      <c r="AG1044" s="174"/>
      <c r="AH1044" s="174"/>
      <c r="AI1044" s="174"/>
      <c r="AJ1044" s="174"/>
      <c r="AK1044" s="174"/>
      <c r="AL1044" s="174"/>
      <c r="AM1044" s="175"/>
    </row>
    <row r="1045" spans="2:39" ht="12.9" customHeight="1" x14ac:dyDescent="0.2">
      <c r="B1045" s="53"/>
      <c r="C1045" s="54"/>
      <c r="D1045" s="149"/>
      <c r="E1045" s="150"/>
      <c r="F1045" s="160"/>
      <c r="G1045" s="167"/>
      <c r="H1045" s="168"/>
      <c r="I1045" s="168"/>
      <c r="J1045" s="168"/>
      <c r="K1045" s="168"/>
      <c r="L1045" s="168"/>
      <c r="M1045" s="157"/>
      <c r="N1045" s="157"/>
      <c r="O1045" s="157"/>
      <c r="P1045" s="157"/>
      <c r="Q1045" s="157"/>
      <c r="R1045" s="157"/>
      <c r="S1045" s="157"/>
      <c r="T1045" s="157"/>
      <c r="U1045" s="158"/>
      <c r="V1045" s="201"/>
      <c r="W1045" s="202"/>
      <c r="X1045" s="169"/>
      <c r="Y1045" s="170"/>
      <c r="Z1045" s="170"/>
      <c r="AA1045" s="170"/>
      <c r="AB1045" s="170"/>
      <c r="AC1045" s="170"/>
      <c r="AD1045" s="170"/>
      <c r="AE1045" s="170"/>
      <c r="AF1045" s="170"/>
      <c r="AG1045" s="170"/>
      <c r="AH1045" s="170"/>
      <c r="AI1045" s="170"/>
      <c r="AJ1045" s="170"/>
      <c r="AK1045" s="170"/>
      <c r="AL1045" s="170"/>
      <c r="AM1045" s="171"/>
    </row>
    <row r="1046" spans="2:39" ht="12.9" customHeight="1" x14ac:dyDescent="0.2">
      <c r="B1046" s="53"/>
      <c r="C1046" s="54"/>
      <c r="D1046" s="149"/>
      <c r="E1046" s="150"/>
      <c r="F1046" s="74" t="str">
        <f>IF(VLOOKUP(A1039,入力シート!$A$8:$M$1000,5,0)="","",VLOOKUP(A1039,入力シート!$A$8:$M$1000,5,0))</f>
        <v/>
      </c>
      <c r="G1046" s="75"/>
      <c r="H1046" s="75"/>
      <c r="I1046" s="75"/>
      <c r="J1046" s="75"/>
      <c r="K1046" s="75"/>
      <c r="L1046" s="75"/>
      <c r="M1046" s="75"/>
      <c r="N1046" s="75"/>
      <c r="O1046" s="75"/>
      <c r="P1046" s="75"/>
      <c r="Q1046" s="75"/>
      <c r="R1046" s="75"/>
      <c r="S1046" s="75"/>
      <c r="T1046" s="75"/>
      <c r="U1046" s="76"/>
      <c r="V1046" s="203" t="s">
        <v>16</v>
      </c>
      <c r="W1046" s="204"/>
      <c r="X1046" s="190" t="str">
        <f>IF(Y1044="","",IF(VLOOKUP(Y1044,入力シート!$A$110:$H$1000,3,0)="","",VLOOKUP(Y1044,入力シート!$A$110:$H$1000,3,0)))</f>
        <v/>
      </c>
      <c r="Y1046" s="191"/>
      <c r="Z1046" s="191"/>
      <c r="AA1046" s="191"/>
      <c r="AB1046" s="191"/>
      <c r="AC1046" s="191"/>
      <c r="AD1046" s="191"/>
      <c r="AE1046" s="191"/>
      <c r="AF1046" s="191"/>
      <c r="AG1046" s="191"/>
      <c r="AH1046" s="191"/>
      <c r="AI1046" s="191"/>
      <c r="AJ1046" s="191"/>
      <c r="AK1046" s="191"/>
      <c r="AL1046" s="191"/>
      <c r="AM1046" s="192"/>
    </row>
    <row r="1047" spans="2:39" ht="12.9" customHeight="1" x14ac:dyDescent="0.2">
      <c r="B1047" s="53"/>
      <c r="C1047" s="54"/>
      <c r="D1047" s="149"/>
      <c r="E1047" s="150"/>
      <c r="F1047" s="77"/>
      <c r="G1047" s="78"/>
      <c r="H1047" s="78"/>
      <c r="I1047" s="78"/>
      <c r="J1047" s="78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9"/>
      <c r="V1047" s="201"/>
      <c r="W1047" s="202"/>
      <c r="X1047" s="103"/>
      <c r="Y1047" s="104"/>
      <c r="Z1047" s="104"/>
      <c r="AA1047" s="104"/>
      <c r="AB1047" s="104"/>
      <c r="AC1047" s="104"/>
      <c r="AD1047" s="104"/>
      <c r="AE1047" s="104"/>
      <c r="AF1047" s="104"/>
      <c r="AG1047" s="104"/>
      <c r="AH1047" s="104"/>
      <c r="AI1047" s="104"/>
      <c r="AJ1047" s="104"/>
      <c r="AK1047" s="104"/>
      <c r="AL1047" s="104"/>
      <c r="AM1047" s="105"/>
    </row>
    <row r="1048" spans="2:39" ht="12.9" customHeight="1" x14ac:dyDescent="0.2">
      <c r="B1048" s="53"/>
      <c r="C1048" s="54"/>
      <c r="D1048" s="149"/>
      <c r="E1048" s="150"/>
      <c r="F1048" s="77"/>
      <c r="G1048" s="78"/>
      <c r="H1048" s="78"/>
      <c r="I1048" s="78"/>
      <c r="J1048" s="78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9"/>
      <c r="V1048" s="205" t="s">
        <v>14</v>
      </c>
      <c r="W1048" s="206"/>
      <c r="X1048" s="190" t="str">
        <f>IF(VLOOKUP(A1039,入力シート!$A$8:$M$1000,9,0)="","",VLOOKUP(A1039,入力シート!$A$8:$M$1000,9,0))</f>
        <v/>
      </c>
      <c r="Y1048" s="211"/>
      <c r="Z1048" s="209" t="s">
        <v>17</v>
      </c>
      <c r="AA1048" s="206"/>
      <c r="AB1048" s="218" t="str">
        <f>IF(VLOOKUP(A1039,入力シート!$A$8:$M$1000,12,0)="","",VLOOKUP(A1039,入力シート!$A$8:$M$1000,12,0))</f>
        <v/>
      </c>
      <c r="AC1048" s="219"/>
      <c r="AD1048" s="219"/>
      <c r="AE1048" s="220"/>
      <c r="AF1048" s="209" t="s">
        <v>18</v>
      </c>
      <c r="AG1048" s="206"/>
      <c r="AH1048" s="214" t="str">
        <f>IF(X1048="","",IF(AB1048="","",X1048*AB1048))</f>
        <v/>
      </c>
      <c r="AI1048" s="215"/>
      <c r="AJ1048" s="215"/>
      <c r="AK1048" s="215"/>
      <c r="AL1048" s="215"/>
      <c r="AM1048" s="224"/>
    </row>
    <row r="1049" spans="2:39" ht="12.9" customHeight="1" thickBot="1" x14ac:dyDescent="0.25">
      <c r="B1049" s="53"/>
      <c r="C1049" s="54"/>
      <c r="D1049" s="151"/>
      <c r="E1049" s="152"/>
      <c r="F1049" s="80"/>
      <c r="G1049" s="81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2"/>
      <c r="V1049" s="207"/>
      <c r="W1049" s="208"/>
      <c r="X1049" s="212"/>
      <c r="Y1049" s="213"/>
      <c r="Z1049" s="210"/>
      <c r="AA1049" s="208"/>
      <c r="AB1049" s="221"/>
      <c r="AC1049" s="222"/>
      <c r="AD1049" s="222"/>
      <c r="AE1049" s="223"/>
      <c r="AF1049" s="210"/>
      <c r="AG1049" s="208"/>
      <c r="AH1049" s="216"/>
      <c r="AI1049" s="217"/>
      <c r="AJ1049" s="217"/>
      <c r="AK1049" s="217"/>
      <c r="AL1049" s="217"/>
      <c r="AM1049" s="225"/>
    </row>
    <row r="1050" spans="2:39" ht="12.9" customHeight="1" thickTop="1" x14ac:dyDescent="0.2">
      <c r="B1050" s="53"/>
      <c r="C1050" s="54"/>
      <c r="D1050" s="35" t="s">
        <v>10</v>
      </c>
      <c r="E1050" s="36"/>
      <c r="F1050" s="39" t="str">
        <f>IF(VLOOKUP(A1039,入力シート!$A$8:$M$1000,6,0)="","",VLOOKUP(A1039,入力シート!$A$8:$M$1000,6,0))</f>
        <v/>
      </c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1"/>
      <c r="V1050" s="45"/>
      <c r="W1050" s="46"/>
      <c r="X1050" s="46"/>
      <c r="Y1050" s="46"/>
      <c r="Z1050" s="46"/>
      <c r="AA1050" s="46"/>
      <c r="AB1050" s="46"/>
      <c r="AC1050" s="46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</row>
    <row r="1051" spans="2:39" ht="12.9" customHeight="1" thickBot="1" x14ac:dyDescent="0.25">
      <c r="B1051" s="55"/>
      <c r="C1051" s="56"/>
      <c r="D1051" s="37"/>
      <c r="E1051" s="38"/>
      <c r="F1051" s="42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4"/>
      <c r="V1051" s="47"/>
      <c r="W1051" s="48"/>
      <c r="X1051" s="48"/>
      <c r="Y1051" s="48"/>
      <c r="Z1051" s="48"/>
      <c r="AA1051" s="48"/>
      <c r="AB1051" s="48"/>
      <c r="AC1051" s="48"/>
      <c r="AD1051" s="48"/>
      <c r="AE1051" s="48"/>
      <c r="AF1051" s="48"/>
      <c r="AG1051" s="48"/>
      <c r="AH1051" s="48"/>
      <c r="AI1051" s="48"/>
      <c r="AJ1051" s="48"/>
      <c r="AK1051" s="48"/>
      <c r="AL1051" s="48"/>
      <c r="AM1051" s="48"/>
    </row>
    <row r="1052" spans="2:39" ht="14.1" customHeight="1" thickTop="1" x14ac:dyDescent="0.2">
      <c r="B1052" s="49" t="s">
        <v>24</v>
      </c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AB1052" s="17" t="s">
        <v>20</v>
      </c>
      <c r="AC1052" s="18"/>
      <c r="AD1052" s="18"/>
      <c r="AE1052" s="19"/>
      <c r="AF1052" s="11" t="s">
        <v>21</v>
      </c>
      <c r="AG1052" s="12"/>
      <c r="AH1052" s="12"/>
      <c r="AI1052" s="12"/>
      <c r="AJ1052" s="12"/>
      <c r="AK1052" s="12"/>
      <c r="AL1052" s="12"/>
      <c r="AM1052" s="13"/>
    </row>
    <row r="1053" spans="2:39" ht="14.1" customHeight="1" x14ac:dyDescent="0.2">
      <c r="B1053" s="50"/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  <c r="U1053" s="50"/>
      <c r="AB1053" s="20"/>
      <c r="AC1053" s="21"/>
      <c r="AD1053" s="21"/>
      <c r="AE1053" s="22"/>
      <c r="AF1053" s="14"/>
      <c r="AG1053" s="15"/>
      <c r="AH1053" s="15"/>
      <c r="AI1053" s="15"/>
      <c r="AJ1053" s="15"/>
      <c r="AK1053" s="15"/>
      <c r="AL1053" s="15"/>
      <c r="AM1053" s="16"/>
    </row>
    <row r="1054" spans="2:39" ht="14.1" customHeight="1" x14ac:dyDescent="0.2">
      <c r="B1054" s="17" t="s">
        <v>25</v>
      </c>
      <c r="C1054" s="18"/>
      <c r="D1054" s="18"/>
      <c r="E1054" s="19"/>
      <c r="F1054" s="11"/>
      <c r="G1054" s="12"/>
      <c r="H1054" s="12"/>
      <c r="I1054" s="12"/>
      <c r="J1054" s="12"/>
      <c r="K1054" s="13"/>
      <c r="L1054" s="17" t="s">
        <v>26</v>
      </c>
      <c r="M1054" s="18"/>
      <c r="N1054" s="18"/>
      <c r="O1054" s="19"/>
      <c r="P1054" s="11"/>
      <c r="Q1054" s="12"/>
      <c r="R1054" s="12"/>
      <c r="S1054" s="12"/>
      <c r="T1054" s="12"/>
      <c r="U1054" s="13"/>
      <c r="W1054" s="23" t="s">
        <v>23</v>
      </c>
      <c r="X1054" s="25" t="str">
        <f>IF(SUM(X1009,X1022,X1035,X1048)=0,"",SUM(X1009,X1022,X1035,X1048))</f>
        <v/>
      </c>
      <c r="Y1054" s="18"/>
      <c r="Z1054" s="26"/>
      <c r="AA1054" s="23" t="s">
        <v>18</v>
      </c>
      <c r="AB1054" s="29" t="str">
        <f>IF(SUM(AH1009,AH1022,AH1035,AH1048)=0,"",SUM(AH1009,AH1022,AH1035,AH1048))</f>
        <v/>
      </c>
      <c r="AC1054" s="30"/>
      <c r="AD1054" s="30"/>
      <c r="AE1054" s="30"/>
      <c r="AF1054" s="30"/>
      <c r="AG1054" s="30"/>
      <c r="AH1054" s="31"/>
      <c r="AI1054" s="23" t="s">
        <v>22</v>
      </c>
      <c r="AJ1054" s="11"/>
      <c r="AK1054" s="12"/>
      <c r="AL1054" s="12"/>
      <c r="AM1054" s="13"/>
    </row>
    <row r="1055" spans="2:39" ht="14.1" customHeight="1" x14ac:dyDescent="0.2">
      <c r="B1055" s="20"/>
      <c r="C1055" s="21"/>
      <c r="D1055" s="21"/>
      <c r="E1055" s="22"/>
      <c r="F1055" s="14"/>
      <c r="G1055" s="15"/>
      <c r="H1055" s="15"/>
      <c r="I1055" s="15"/>
      <c r="J1055" s="15"/>
      <c r="K1055" s="16"/>
      <c r="L1055" s="20"/>
      <c r="M1055" s="21"/>
      <c r="N1055" s="21"/>
      <c r="O1055" s="22"/>
      <c r="P1055" s="14"/>
      <c r="Q1055" s="15"/>
      <c r="R1055" s="15"/>
      <c r="S1055" s="15"/>
      <c r="T1055" s="15"/>
      <c r="U1055" s="16"/>
      <c r="W1055" s="24"/>
      <c r="X1055" s="27"/>
      <c r="Y1055" s="21"/>
      <c r="Z1055" s="28"/>
      <c r="AA1055" s="24"/>
      <c r="AB1055" s="32"/>
      <c r="AC1055" s="33"/>
      <c r="AD1055" s="33"/>
      <c r="AE1055" s="33"/>
      <c r="AF1055" s="33"/>
      <c r="AG1055" s="33"/>
      <c r="AH1055" s="34"/>
      <c r="AI1055" s="24"/>
      <c r="AJ1055" s="14"/>
      <c r="AK1055" s="15"/>
      <c r="AL1055" s="15"/>
      <c r="AM1055" s="16"/>
    </row>
    <row r="1057" spans="1:41" ht="23.1" customHeight="1" x14ac:dyDescent="0.2">
      <c r="A1057" s="127" t="s">
        <v>1089</v>
      </c>
      <c r="B1057" s="9" t="s">
        <v>27</v>
      </c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5"/>
      <c r="X1057" s="5"/>
      <c r="Y1057" s="6"/>
      <c r="Z1057" s="226" t="s">
        <v>3</v>
      </c>
      <c r="AA1057" s="227"/>
      <c r="AB1057" s="227"/>
      <c r="AC1057" s="227"/>
      <c r="AD1057" s="227"/>
      <c r="AE1057" s="228"/>
      <c r="AF1057" s="186" t="s">
        <v>4</v>
      </c>
      <c r="AG1057" s="187"/>
      <c r="AH1057" s="191" t="str">
        <f>IF(F1060="","",A1059)</f>
        <v/>
      </c>
      <c r="AI1057" s="191"/>
      <c r="AJ1057" s="184" t="s">
        <v>2</v>
      </c>
      <c r="AK1057" s="191" t="str">
        <f>IF(F1060="","",AK991)</f>
        <v/>
      </c>
      <c r="AL1057" s="191"/>
      <c r="AM1057" s="84" t="s">
        <v>1</v>
      </c>
    </row>
    <row r="1058" spans="1:41" ht="14.1" customHeight="1" thickBot="1" x14ac:dyDescent="0.25">
      <c r="B1058" s="10" t="s">
        <v>0</v>
      </c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7"/>
      <c r="X1058" s="7"/>
      <c r="Y1058" s="8"/>
      <c r="Z1058" s="229"/>
      <c r="AA1058" s="230"/>
      <c r="AB1058" s="230"/>
      <c r="AC1058" s="230"/>
      <c r="AD1058" s="230"/>
      <c r="AE1058" s="231"/>
      <c r="AF1058" s="188"/>
      <c r="AG1058" s="189"/>
      <c r="AH1058" s="232"/>
      <c r="AI1058" s="232"/>
      <c r="AJ1058" s="185"/>
      <c r="AK1058" s="232"/>
      <c r="AL1058" s="232"/>
      <c r="AM1058" s="85"/>
    </row>
    <row r="1059" spans="1:41" ht="14.1" customHeight="1" thickTop="1" x14ac:dyDescent="0.2">
      <c r="A1059" s="1">
        <f>+A993+1</f>
        <v>17</v>
      </c>
      <c r="B1059" s="86" t="s">
        <v>6</v>
      </c>
      <c r="C1059" s="87"/>
      <c r="D1059" s="57" t="s">
        <v>5</v>
      </c>
      <c r="E1059" s="58"/>
      <c r="F1059" s="63" t="s">
        <v>8</v>
      </c>
      <c r="G1059" s="64"/>
      <c r="H1059" s="64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  <c r="S1059" s="92"/>
      <c r="T1059" s="92"/>
      <c r="U1059" s="93"/>
      <c r="V1059" s="94" t="s">
        <v>11</v>
      </c>
      <c r="W1059" s="95"/>
      <c r="X1059" s="96"/>
      <c r="Y1059" s="134" t="str">
        <f>IF(F1060="","",IF(入力シート!$F$5="","",入力シート!$F$5))</f>
        <v/>
      </c>
      <c r="Z1059" s="135"/>
      <c r="AA1059" s="135"/>
      <c r="AB1059" s="135"/>
      <c r="AC1059" s="135"/>
      <c r="AD1059" s="135"/>
      <c r="AE1059" s="135"/>
      <c r="AF1059" s="135"/>
      <c r="AG1059" s="135"/>
      <c r="AH1059" s="135"/>
      <c r="AI1059" s="135"/>
      <c r="AJ1059" s="135"/>
      <c r="AK1059" s="135"/>
      <c r="AL1059" s="135"/>
      <c r="AM1059" s="136"/>
      <c r="AO1059" s="1" t="str">
        <f>IF(F1060="","",AO993+1)</f>
        <v/>
      </c>
    </row>
    <row r="1060" spans="1:41" ht="14.1" customHeight="1" x14ac:dyDescent="0.2">
      <c r="B1060" s="88"/>
      <c r="C1060" s="89"/>
      <c r="D1060" s="59"/>
      <c r="E1060" s="60"/>
      <c r="F1060" s="66" t="str">
        <f>IF(F1069="","",IF(入力シート!$B$5="","",IF(入力シート!$C$5="",入力シート!$B$5,CONCATENATE(入力シート!$B$5,$A$1,入力シート!$C$5))))</f>
        <v/>
      </c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70" t="s">
        <v>9</v>
      </c>
      <c r="U1060" s="106"/>
      <c r="V1060" s="97"/>
      <c r="W1060" s="98"/>
      <c r="X1060" s="99"/>
      <c r="Y1060" s="137"/>
      <c r="Z1060" s="138"/>
      <c r="AA1060" s="138"/>
      <c r="AB1060" s="138"/>
      <c r="AC1060" s="138"/>
      <c r="AD1060" s="138"/>
      <c r="AE1060" s="138"/>
      <c r="AF1060" s="138"/>
      <c r="AG1060" s="138"/>
      <c r="AH1060" s="138"/>
      <c r="AI1060" s="138"/>
      <c r="AJ1060" s="138"/>
      <c r="AK1060" s="138"/>
      <c r="AL1060" s="138"/>
      <c r="AM1060" s="139"/>
    </row>
    <row r="1061" spans="1:41" ht="14.1" customHeight="1" x14ac:dyDescent="0.2">
      <c r="B1061" s="88"/>
      <c r="C1061" s="89"/>
      <c r="D1061" s="61"/>
      <c r="E1061" s="62"/>
      <c r="F1061" s="68"/>
      <c r="G1061" s="69"/>
      <c r="H1061" s="69"/>
      <c r="I1061" s="69"/>
      <c r="J1061" s="69"/>
      <c r="K1061" s="69"/>
      <c r="L1061" s="69"/>
      <c r="M1061" s="69"/>
      <c r="N1061" s="69"/>
      <c r="O1061" s="69"/>
      <c r="P1061" s="69"/>
      <c r="Q1061" s="69"/>
      <c r="R1061" s="69"/>
      <c r="S1061" s="69"/>
      <c r="T1061" s="71"/>
      <c r="U1061" s="107"/>
      <c r="V1061" s="100"/>
      <c r="W1061" s="101"/>
      <c r="X1061" s="102"/>
      <c r="Y1061" s="140"/>
      <c r="Z1061" s="141"/>
      <c r="AA1061" s="141"/>
      <c r="AB1061" s="141"/>
      <c r="AC1061" s="141"/>
      <c r="AD1061" s="141"/>
      <c r="AE1061" s="141"/>
      <c r="AF1061" s="141"/>
      <c r="AG1061" s="141"/>
      <c r="AH1061" s="141"/>
      <c r="AI1061" s="141"/>
      <c r="AJ1061" s="141"/>
      <c r="AK1061" s="141"/>
      <c r="AL1061" s="141"/>
      <c r="AM1061" s="142"/>
    </row>
    <row r="1062" spans="1:41" ht="14.1" customHeight="1" x14ac:dyDescent="0.2">
      <c r="B1062" s="88"/>
      <c r="C1062" s="89"/>
      <c r="D1062" s="72" t="s">
        <v>7</v>
      </c>
      <c r="E1062" s="73"/>
      <c r="F1062" s="146" t="s">
        <v>12</v>
      </c>
      <c r="G1062" s="143" t="str">
        <f>IF(F1060="","",IF(入力シート!$D$5="","",入力シート!$D$5))</f>
        <v/>
      </c>
      <c r="H1062" s="144"/>
      <c r="I1062" s="144"/>
      <c r="J1062" s="144"/>
      <c r="K1062" s="144"/>
      <c r="L1062" s="145"/>
      <c r="M1062" s="110" t="s">
        <v>8</v>
      </c>
      <c r="N1062" s="111"/>
      <c r="O1062" s="111"/>
      <c r="P1062" s="112"/>
      <c r="Q1062" s="112"/>
      <c r="R1062" s="112"/>
      <c r="S1062" s="112"/>
      <c r="T1062" s="112"/>
      <c r="U1062" s="112"/>
      <c r="V1062" s="112"/>
      <c r="W1062" s="112"/>
      <c r="X1062" s="112"/>
      <c r="Y1062" s="112"/>
      <c r="Z1062" s="112"/>
      <c r="AA1062" s="112"/>
      <c r="AB1062" s="112"/>
      <c r="AC1062" s="112"/>
      <c r="AD1062" s="112"/>
      <c r="AE1062" s="112"/>
      <c r="AF1062" s="112"/>
      <c r="AG1062" s="112"/>
      <c r="AH1062" s="112"/>
      <c r="AI1062" s="112"/>
      <c r="AJ1062" s="112"/>
      <c r="AK1062" s="112"/>
      <c r="AL1062" s="112"/>
      <c r="AM1062" s="113"/>
    </row>
    <row r="1063" spans="1:41" ht="14.1" customHeight="1" x14ac:dyDescent="0.2">
      <c r="B1063" s="88"/>
      <c r="C1063" s="89"/>
      <c r="D1063" s="59"/>
      <c r="E1063" s="60"/>
      <c r="F1063" s="128" t="str">
        <f>IF(F1060="","",IF(入力シート!$E$5="","",入力シート!$E$5))</f>
        <v/>
      </c>
      <c r="G1063" s="129"/>
      <c r="H1063" s="129"/>
      <c r="I1063" s="129"/>
      <c r="J1063" s="129"/>
      <c r="K1063" s="129"/>
      <c r="L1063" s="129"/>
      <c r="M1063" s="129"/>
      <c r="N1063" s="129"/>
      <c r="O1063" s="129"/>
      <c r="P1063" s="129"/>
      <c r="Q1063" s="129"/>
      <c r="R1063" s="129"/>
      <c r="S1063" s="129"/>
      <c r="T1063" s="129"/>
      <c r="U1063" s="129"/>
      <c r="V1063" s="129"/>
      <c r="W1063" s="129"/>
      <c r="X1063" s="129"/>
      <c r="Y1063" s="129"/>
      <c r="Z1063" s="129"/>
      <c r="AA1063" s="129"/>
      <c r="AB1063" s="129"/>
      <c r="AC1063" s="129"/>
      <c r="AD1063" s="129"/>
      <c r="AE1063" s="129"/>
      <c r="AF1063" s="129"/>
      <c r="AG1063" s="129"/>
      <c r="AH1063" s="129"/>
      <c r="AI1063" s="129"/>
      <c r="AJ1063" s="129"/>
      <c r="AK1063" s="129"/>
      <c r="AL1063" s="129"/>
      <c r="AM1063" s="130"/>
    </row>
    <row r="1064" spans="1:41" ht="14.1" customHeight="1" thickBot="1" x14ac:dyDescent="0.25">
      <c r="B1064" s="90"/>
      <c r="C1064" s="91"/>
      <c r="D1064" s="108"/>
      <c r="E1064" s="109"/>
      <c r="F1064" s="131"/>
      <c r="G1064" s="132"/>
      <c r="H1064" s="132"/>
      <c r="I1064" s="132"/>
      <c r="J1064" s="132"/>
      <c r="K1064" s="132"/>
      <c r="L1064" s="132"/>
      <c r="M1064" s="132"/>
      <c r="N1064" s="132"/>
      <c r="O1064" s="132"/>
      <c r="P1064" s="132"/>
      <c r="Q1064" s="132"/>
      <c r="R1064" s="132"/>
      <c r="S1064" s="132"/>
      <c r="T1064" s="132"/>
      <c r="U1064" s="132"/>
      <c r="V1064" s="132"/>
      <c r="W1064" s="132"/>
      <c r="X1064" s="132"/>
      <c r="Y1064" s="132"/>
      <c r="Z1064" s="132"/>
      <c r="AA1064" s="132"/>
      <c r="AB1064" s="132"/>
      <c r="AC1064" s="132"/>
      <c r="AD1064" s="132"/>
      <c r="AE1064" s="132"/>
      <c r="AF1064" s="132"/>
      <c r="AG1064" s="132"/>
      <c r="AH1064" s="132"/>
      <c r="AI1064" s="132"/>
      <c r="AJ1064" s="132"/>
      <c r="AK1064" s="132"/>
      <c r="AL1064" s="132"/>
      <c r="AM1064" s="133"/>
    </row>
    <row r="1065" spans="1:41" ht="6" customHeight="1" thickTop="1" thickBot="1" x14ac:dyDescent="0.25"/>
    <row r="1066" spans="1:41" ht="14.1" customHeight="1" thickTop="1" x14ac:dyDescent="0.2">
      <c r="A1066" s="1">
        <f>+A1000+4</f>
        <v>65</v>
      </c>
      <c r="B1066" s="83" t="s">
        <v>19</v>
      </c>
      <c r="C1066" s="52"/>
      <c r="D1066" s="147" t="s">
        <v>5</v>
      </c>
      <c r="E1066" s="148"/>
      <c r="F1066" s="63" t="s">
        <v>8</v>
      </c>
      <c r="G1066" s="64"/>
      <c r="H1066" s="64"/>
      <c r="I1066" s="65"/>
      <c r="J1066" s="65"/>
      <c r="K1066" s="65"/>
      <c r="L1066" s="65"/>
      <c r="M1066" s="65"/>
      <c r="N1066" s="65"/>
      <c r="O1066" s="65"/>
      <c r="P1066" s="65"/>
      <c r="Q1066" s="65"/>
      <c r="R1066" s="65"/>
      <c r="S1066" s="65"/>
      <c r="T1066" s="65"/>
      <c r="U1066" s="65"/>
      <c r="V1066" s="193" t="s">
        <v>13</v>
      </c>
      <c r="W1066" s="194"/>
      <c r="X1066" s="176"/>
      <c r="Y1066" s="179" t="str">
        <f>IF(Y1071="","",VLOOKUP(Y1071,入力シート!$A$110:$H$10000,2,0))</f>
        <v/>
      </c>
      <c r="Z1066" s="179"/>
      <c r="AA1066" s="179"/>
      <c r="AB1066" s="179"/>
      <c r="AC1066" s="179"/>
      <c r="AD1066" s="179"/>
      <c r="AE1066" s="179"/>
      <c r="AF1066" s="179"/>
      <c r="AG1066" s="179"/>
      <c r="AH1066" s="179"/>
      <c r="AI1066" s="179"/>
      <c r="AJ1066" s="179"/>
      <c r="AK1066" s="179"/>
      <c r="AL1066" s="179"/>
      <c r="AM1066" s="180"/>
    </row>
    <row r="1067" spans="1:41" ht="12.6" customHeight="1" x14ac:dyDescent="0.2">
      <c r="B1067" s="53"/>
      <c r="C1067" s="54"/>
      <c r="D1067" s="149"/>
      <c r="E1067" s="150"/>
      <c r="F1067" s="161" t="str">
        <f>IF(VLOOKUP(A1066,入力シート!$A$8:$M$1000,2,0)="","",IF(VLOOKUP(A1066,入力シート!$A$8:$M$1000,3,0)="","",VLOOKUP(A1066,入力シート!$A$8:$M$1000,2,0)))</f>
        <v/>
      </c>
      <c r="G1067" s="162"/>
      <c r="H1067" s="162"/>
      <c r="I1067" s="162"/>
      <c r="J1067" s="162"/>
      <c r="K1067" s="162"/>
      <c r="L1067" s="162"/>
      <c r="M1067" s="162"/>
      <c r="N1067" s="162"/>
      <c r="O1067" s="162"/>
      <c r="P1067" s="162"/>
      <c r="Q1067" s="162"/>
      <c r="R1067" s="162"/>
      <c r="S1067" s="162"/>
      <c r="T1067" s="2"/>
      <c r="U1067" s="2"/>
      <c r="V1067" s="195"/>
      <c r="W1067" s="196"/>
      <c r="X1067" s="177"/>
      <c r="Y1067" s="172"/>
      <c r="Z1067" s="172"/>
      <c r="AA1067" s="172"/>
      <c r="AB1067" s="172"/>
      <c r="AC1067" s="172"/>
      <c r="AD1067" s="172"/>
      <c r="AE1067" s="172"/>
      <c r="AF1067" s="172"/>
      <c r="AG1067" s="172"/>
      <c r="AH1067" s="172"/>
      <c r="AI1067" s="172"/>
      <c r="AJ1067" s="172"/>
      <c r="AK1067" s="172"/>
      <c r="AL1067" s="172"/>
      <c r="AM1067" s="181"/>
    </row>
    <row r="1068" spans="1:41" ht="12.6" customHeight="1" x14ac:dyDescent="0.2">
      <c r="B1068" s="53"/>
      <c r="C1068" s="54"/>
      <c r="D1068" s="149"/>
      <c r="E1068" s="150"/>
      <c r="F1068" s="163"/>
      <c r="G1068" s="164"/>
      <c r="H1068" s="164"/>
      <c r="I1068" s="164"/>
      <c r="J1068" s="164"/>
      <c r="K1068" s="164"/>
      <c r="L1068" s="164"/>
      <c r="M1068" s="164"/>
      <c r="N1068" s="164"/>
      <c r="O1068" s="164"/>
      <c r="P1068" s="164"/>
      <c r="Q1068" s="164"/>
      <c r="R1068" s="164"/>
      <c r="S1068" s="164"/>
      <c r="T1068" s="2"/>
      <c r="U1068" s="2"/>
      <c r="V1068" s="195"/>
      <c r="W1068" s="196"/>
      <c r="X1068" s="177"/>
      <c r="Y1068" s="172"/>
      <c r="Z1068" s="172"/>
      <c r="AA1068" s="172"/>
      <c r="AB1068" s="172"/>
      <c r="AC1068" s="172"/>
      <c r="AD1068" s="172"/>
      <c r="AE1068" s="172"/>
      <c r="AF1068" s="172"/>
      <c r="AG1068" s="172"/>
      <c r="AH1068" s="172"/>
      <c r="AI1068" s="172"/>
      <c r="AJ1068" s="172"/>
      <c r="AK1068" s="172"/>
      <c r="AL1068" s="172"/>
      <c r="AM1068" s="181"/>
    </row>
    <row r="1069" spans="1:41" ht="12.9" customHeight="1" x14ac:dyDescent="0.2">
      <c r="B1069" s="53"/>
      <c r="C1069" s="54"/>
      <c r="D1069" s="149"/>
      <c r="E1069" s="150"/>
      <c r="F1069" s="66" t="str">
        <f>IF(VLOOKUP(A1066,入力シート!$A$8:$M$1000,2,0)="","",IF(VLOOKUP(A1066,入力シート!$A$8:$M$1000,3,0)="",VLOOKUP(A1066,入力シート!$A$8:$M$1000,2,0),VLOOKUP(A1066,入力シート!$A$8:$M$1000,3,0)))</f>
        <v/>
      </c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70" t="s">
        <v>9</v>
      </c>
      <c r="U1069" s="70"/>
      <c r="V1069" s="195"/>
      <c r="W1069" s="196"/>
      <c r="X1069" s="177"/>
      <c r="Y1069" s="172"/>
      <c r="Z1069" s="172"/>
      <c r="AA1069" s="172"/>
      <c r="AB1069" s="172"/>
      <c r="AC1069" s="172"/>
      <c r="AD1069" s="172"/>
      <c r="AE1069" s="172"/>
      <c r="AF1069" s="172"/>
      <c r="AG1069" s="172"/>
      <c r="AH1069" s="172"/>
      <c r="AI1069" s="172"/>
      <c r="AJ1069" s="172"/>
      <c r="AK1069" s="172"/>
      <c r="AL1069" s="172"/>
      <c r="AM1069" s="181"/>
    </row>
    <row r="1070" spans="1:41" ht="12.9" customHeight="1" thickBot="1" x14ac:dyDescent="0.25">
      <c r="B1070" s="53"/>
      <c r="C1070" s="54"/>
      <c r="D1070" s="151"/>
      <c r="E1070" s="152"/>
      <c r="F1070" s="68"/>
      <c r="G1070" s="69"/>
      <c r="H1070" s="69"/>
      <c r="I1070" s="69"/>
      <c r="J1070" s="69"/>
      <c r="K1070" s="69"/>
      <c r="L1070" s="69"/>
      <c r="M1070" s="69"/>
      <c r="N1070" s="69"/>
      <c r="O1070" s="69"/>
      <c r="P1070" s="69"/>
      <c r="Q1070" s="69"/>
      <c r="R1070" s="69"/>
      <c r="S1070" s="69"/>
      <c r="T1070" s="71"/>
      <c r="U1070" s="71"/>
      <c r="V1070" s="197"/>
      <c r="W1070" s="198"/>
      <c r="X1070" s="178"/>
      <c r="Y1070" s="18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3"/>
    </row>
    <row r="1071" spans="1:41" ht="12.9" customHeight="1" x14ac:dyDescent="0.2">
      <c r="B1071" s="53"/>
      <c r="C1071" s="54"/>
      <c r="D1071" s="153" t="s">
        <v>7</v>
      </c>
      <c r="E1071" s="154"/>
      <c r="F1071" s="159" t="s">
        <v>12</v>
      </c>
      <c r="G1071" s="165" t="str">
        <f>IF(VLOOKUP(A1066,入力シート!$A$8:$M$1000,4,0)="","",VLOOKUP(A1066,入力シート!$A$8:$M$1000,4,0))</f>
        <v/>
      </c>
      <c r="H1071" s="166"/>
      <c r="I1071" s="166"/>
      <c r="J1071" s="166"/>
      <c r="K1071" s="166"/>
      <c r="L1071" s="166"/>
      <c r="M1071" s="155"/>
      <c r="N1071" s="155"/>
      <c r="O1071" s="155"/>
      <c r="P1071" s="155"/>
      <c r="Q1071" s="155"/>
      <c r="R1071" s="155"/>
      <c r="S1071" s="155"/>
      <c r="T1071" s="155"/>
      <c r="U1071" s="156"/>
      <c r="V1071" s="199" t="s">
        <v>15</v>
      </c>
      <c r="W1071" s="200"/>
      <c r="X1071" s="173"/>
      <c r="Y1071" s="174" t="str">
        <f>IF(VLOOKUP(A1066,入力シート!$A$8:$M$1000,7,0)="","",VLOOKUP(A1066,入力シート!$A$8:$M$1000,7,0))</f>
        <v/>
      </c>
      <c r="Z1071" s="174"/>
      <c r="AA1071" s="174"/>
      <c r="AB1071" s="174"/>
      <c r="AC1071" s="174"/>
      <c r="AD1071" s="174"/>
      <c r="AE1071" s="174"/>
      <c r="AF1071" s="174"/>
      <c r="AG1071" s="174"/>
      <c r="AH1071" s="174"/>
      <c r="AI1071" s="174"/>
      <c r="AJ1071" s="174"/>
      <c r="AK1071" s="174"/>
      <c r="AL1071" s="174"/>
      <c r="AM1071" s="175"/>
    </row>
    <row r="1072" spans="1:41" ht="12.9" customHeight="1" x14ac:dyDescent="0.2">
      <c r="B1072" s="53"/>
      <c r="C1072" s="54"/>
      <c r="D1072" s="149"/>
      <c r="E1072" s="150"/>
      <c r="F1072" s="160"/>
      <c r="G1072" s="167"/>
      <c r="H1072" s="168"/>
      <c r="I1072" s="168"/>
      <c r="J1072" s="168"/>
      <c r="K1072" s="168"/>
      <c r="L1072" s="168"/>
      <c r="M1072" s="157"/>
      <c r="N1072" s="157"/>
      <c r="O1072" s="157"/>
      <c r="P1072" s="157"/>
      <c r="Q1072" s="157"/>
      <c r="R1072" s="157"/>
      <c r="S1072" s="157"/>
      <c r="T1072" s="157"/>
      <c r="U1072" s="158"/>
      <c r="V1072" s="201"/>
      <c r="W1072" s="202"/>
      <c r="X1072" s="169"/>
      <c r="Y1072" s="170"/>
      <c r="Z1072" s="170"/>
      <c r="AA1072" s="170"/>
      <c r="AB1072" s="170"/>
      <c r="AC1072" s="170"/>
      <c r="AD1072" s="170"/>
      <c r="AE1072" s="170"/>
      <c r="AF1072" s="170"/>
      <c r="AG1072" s="170"/>
      <c r="AH1072" s="170"/>
      <c r="AI1072" s="170"/>
      <c r="AJ1072" s="170"/>
      <c r="AK1072" s="170"/>
      <c r="AL1072" s="170"/>
      <c r="AM1072" s="171"/>
    </row>
    <row r="1073" spans="1:39" ht="12.9" customHeight="1" x14ac:dyDescent="0.2">
      <c r="B1073" s="53"/>
      <c r="C1073" s="54"/>
      <c r="D1073" s="149"/>
      <c r="E1073" s="150"/>
      <c r="F1073" s="74" t="str">
        <f>IF(VLOOKUP(A1066,入力シート!$A$8:$M$1000,5,0)="","",VLOOKUP(A1066,入力シート!$A$8:$M$1000,5,0))</f>
        <v/>
      </c>
      <c r="G1073" s="75"/>
      <c r="H1073" s="75"/>
      <c r="I1073" s="75"/>
      <c r="J1073" s="75"/>
      <c r="K1073" s="75"/>
      <c r="L1073" s="75"/>
      <c r="M1073" s="75"/>
      <c r="N1073" s="75"/>
      <c r="O1073" s="75"/>
      <c r="P1073" s="75"/>
      <c r="Q1073" s="75"/>
      <c r="R1073" s="75"/>
      <c r="S1073" s="75"/>
      <c r="T1073" s="75"/>
      <c r="U1073" s="76"/>
      <c r="V1073" s="203" t="s">
        <v>16</v>
      </c>
      <c r="W1073" s="204"/>
      <c r="X1073" s="190" t="str">
        <f>IF(Y1071="","",IF(VLOOKUP(Y1071,入力シート!$A$110:$H$1000,3,0)="","",VLOOKUP(Y1071,入力シート!$A$110:$H$1000,3,0)))</f>
        <v/>
      </c>
      <c r="Y1073" s="191"/>
      <c r="Z1073" s="191"/>
      <c r="AA1073" s="191"/>
      <c r="AB1073" s="191"/>
      <c r="AC1073" s="191"/>
      <c r="AD1073" s="191"/>
      <c r="AE1073" s="191"/>
      <c r="AF1073" s="191"/>
      <c r="AG1073" s="191"/>
      <c r="AH1073" s="191"/>
      <c r="AI1073" s="191"/>
      <c r="AJ1073" s="191"/>
      <c r="AK1073" s="191"/>
      <c r="AL1073" s="191"/>
      <c r="AM1073" s="192"/>
    </row>
    <row r="1074" spans="1:39" ht="12.9" customHeight="1" x14ac:dyDescent="0.2">
      <c r="B1074" s="53"/>
      <c r="C1074" s="54"/>
      <c r="D1074" s="149"/>
      <c r="E1074" s="150"/>
      <c r="F1074" s="77"/>
      <c r="G1074" s="78"/>
      <c r="H1074" s="78"/>
      <c r="I1074" s="78"/>
      <c r="J1074" s="78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9"/>
      <c r="V1074" s="201"/>
      <c r="W1074" s="202"/>
      <c r="X1074" s="103"/>
      <c r="Y1074" s="104"/>
      <c r="Z1074" s="104"/>
      <c r="AA1074" s="104"/>
      <c r="AB1074" s="104"/>
      <c r="AC1074" s="104"/>
      <c r="AD1074" s="104"/>
      <c r="AE1074" s="104"/>
      <c r="AF1074" s="104"/>
      <c r="AG1074" s="104"/>
      <c r="AH1074" s="104"/>
      <c r="AI1074" s="104"/>
      <c r="AJ1074" s="104"/>
      <c r="AK1074" s="104"/>
      <c r="AL1074" s="104"/>
      <c r="AM1074" s="105"/>
    </row>
    <row r="1075" spans="1:39" ht="12.9" customHeight="1" x14ac:dyDescent="0.2">
      <c r="B1075" s="53"/>
      <c r="C1075" s="54"/>
      <c r="D1075" s="149"/>
      <c r="E1075" s="150"/>
      <c r="F1075" s="77"/>
      <c r="G1075" s="78"/>
      <c r="H1075" s="78"/>
      <c r="I1075" s="78"/>
      <c r="J1075" s="78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9"/>
      <c r="V1075" s="205" t="s">
        <v>14</v>
      </c>
      <c r="W1075" s="206"/>
      <c r="X1075" s="190" t="str">
        <f>IF(VLOOKUP(A1066,入力シート!$A$8:$M$1000,9,0)="","",VLOOKUP(A1066,入力シート!$A$8:$M$1000,9,0))</f>
        <v/>
      </c>
      <c r="Y1075" s="211"/>
      <c r="Z1075" s="209" t="s">
        <v>17</v>
      </c>
      <c r="AA1075" s="206"/>
      <c r="AB1075" s="218" t="str">
        <f>IF(VLOOKUP(A1066,入力シート!$A$8:$M$1000,12,0)="","",VLOOKUP(A1066,入力シート!$A$8:$M$1000,12,0))</f>
        <v/>
      </c>
      <c r="AC1075" s="219"/>
      <c r="AD1075" s="219"/>
      <c r="AE1075" s="220"/>
      <c r="AF1075" s="209" t="s">
        <v>18</v>
      </c>
      <c r="AG1075" s="206"/>
      <c r="AH1075" s="214" t="str">
        <f>IF(X1075="","",IF(AB1075="","",X1075*AB1075))</f>
        <v/>
      </c>
      <c r="AI1075" s="215"/>
      <c r="AJ1075" s="215"/>
      <c r="AK1075" s="215"/>
      <c r="AL1075" s="215"/>
      <c r="AM1075" s="224"/>
    </row>
    <row r="1076" spans="1:39" ht="12.9" customHeight="1" thickBot="1" x14ac:dyDescent="0.25">
      <c r="B1076" s="53"/>
      <c r="C1076" s="54"/>
      <c r="D1076" s="151"/>
      <c r="E1076" s="152"/>
      <c r="F1076" s="80"/>
      <c r="G1076" s="81"/>
      <c r="H1076" s="81"/>
      <c r="I1076" s="81"/>
      <c r="J1076" s="81"/>
      <c r="K1076" s="81"/>
      <c r="L1076" s="81"/>
      <c r="M1076" s="81"/>
      <c r="N1076" s="81"/>
      <c r="O1076" s="81"/>
      <c r="P1076" s="81"/>
      <c r="Q1076" s="81"/>
      <c r="R1076" s="81"/>
      <c r="S1076" s="81"/>
      <c r="T1076" s="81"/>
      <c r="U1076" s="82"/>
      <c r="V1076" s="207"/>
      <c r="W1076" s="208"/>
      <c r="X1076" s="212"/>
      <c r="Y1076" s="213"/>
      <c r="Z1076" s="210"/>
      <c r="AA1076" s="208"/>
      <c r="AB1076" s="221"/>
      <c r="AC1076" s="222"/>
      <c r="AD1076" s="222"/>
      <c r="AE1076" s="223"/>
      <c r="AF1076" s="210"/>
      <c r="AG1076" s="208"/>
      <c r="AH1076" s="216"/>
      <c r="AI1076" s="217"/>
      <c r="AJ1076" s="217"/>
      <c r="AK1076" s="217"/>
      <c r="AL1076" s="217"/>
      <c r="AM1076" s="225"/>
    </row>
    <row r="1077" spans="1:39" ht="12.9" customHeight="1" thickTop="1" x14ac:dyDescent="0.2">
      <c r="B1077" s="53"/>
      <c r="C1077" s="54"/>
      <c r="D1077" s="35" t="s">
        <v>10</v>
      </c>
      <c r="E1077" s="36"/>
      <c r="F1077" s="39" t="str">
        <f>IF(VLOOKUP(A1066,入力シート!$A$8:$M$1000,6,0)="","",VLOOKUP(A1066,入力シート!$A$8:$M$1000,6,0))</f>
        <v/>
      </c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1"/>
      <c r="V1077" s="45"/>
      <c r="W1077" s="46"/>
      <c r="X1077" s="46"/>
      <c r="Y1077" s="46"/>
      <c r="Z1077" s="46"/>
      <c r="AA1077" s="46"/>
      <c r="AB1077" s="46"/>
      <c r="AC1077" s="46"/>
      <c r="AD1077" s="46"/>
      <c r="AE1077" s="46"/>
      <c r="AF1077" s="46"/>
      <c r="AG1077" s="46"/>
      <c r="AH1077" s="46"/>
      <c r="AI1077" s="46"/>
      <c r="AJ1077" s="46"/>
      <c r="AK1077" s="46"/>
      <c r="AL1077" s="46"/>
      <c r="AM1077" s="46"/>
    </row>
    <row r="1078" spans="1:39" ht="12.9" customHeight="1" thickBot="1" x14ac:dyDescent="0.25">
      <c r="B1078" s="55"/>
      <c r="C1078" s="56"/>
      <c r="D1078" s="37"/>
      <c r="E1078" s="38"/>
      <c r="F1078" s="42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4"/>
      <c r="V1078" s="47"/>
      <c r="W1078" s="48"/>
      <c r="X1078" s="48"/>
      <c r="Y1078" s="48"/>
      <c r="Z1078" s="48"/>
      <c r="AA1078" s="48"/>
      <c r="AB1078" s="48"/>
      <c r="AC1078" s="48"/>
      <c r="AD1078" s="48"/>
      <c r="AE1078" s="48"/>
      <c r="AF1078" s="48"/>
      <c r="AG1078" s="48"/>
      <c r="AH1078" s="48"/>
      <c r="AI1078" s="48"/>
      <c r="AJ1078" s="48"/>
      <c r="AK1078" s="48"/>
      <c r="AL1078" s="48"/>
      <c r="AM1078" s="48"/>
    </row>
    <row r="1079" spans="1:39" ht="14.1" customHeight="1" thickTop="1" x14ac:dyDescent="0.2">
      <c r="A1079" s="1">
        <f>+A1066+1</f>
        <v>66</v>
      </c>
      <c r="B1079" s="51" t="s">
        <v>1081</v>
      </c>
      <c r="C1079" s="52"/>
      <c r="D1079" s="147" t="s">
        <v>5</v>
      </c>
      <c r="E1079" s="148"/>
      <c r="F1079" s="63" t="s">
        <v>8</v>
      </c>
      <c r="G1079" s="64"/>
      <c r="H1079" s="64"/>
      <c r="I1079" s="65"/>
      <c r="J1079" s="65"/>
      <c r="K1079" s="65"/>
      <c r="L1079" s="65"/>
      <c r="M1079" s="65"/>
      <c r="N1079" s="65"/>
      <c r="O1079" s="65"/>
      <c r="P1079" s="65"/>
      <c r="Q1079" s="65"/>
      <c r="R1079" s="65"/>
      <c r="S1079" s="65"/>
      <c r="T1079" s="65"/>
      <c r="U1079" s="65"/>
      <c r="V1079" s="193" t="s">
        <v>13</v>
      </c>
      <c r="W1079" s="194"/>
      <c r="X1079" s="176"/>
      <c r="Y1079" s="179" t="str">
        <f>IF(Y1084="","",VLOOKUP(Y1084,入力シート!$A$110:$H$10000,2,0))</f>
        <v/>
      </c>
      <c r="Z1079" s="179"/>
      <c r="AA1079" s="179"/>
      <c r="AB1079" s="179"/>
      <c r="AC1079" s="179"/>
      <c r="AD1079" s="179"/>
      <c r="AE1079" s="179"/>
      <c r="AF1079" s="179"/>
      <c r="AG1079" s="179"/>
      <c r="AH1079" s="179"/>
      <c r="AI1079" s="179"/>
      <c r="AJ1079" s="179"/>
      <c r="AK1079" s="179"/>
      <c r="AL1079" s="179"/>
      <c r="AM1079" s="180"/>
    </row>
    <row r="1080" spans="1:39" ht="12.6" customHeight="1" x14ac:dyDescent="0.2">
      <c r="B1080" s="53"/>
      <c r="C1080" s="54"/>
      <c r="D1080" s="149"/>
      <c r="E1080" s="150"/>
      <c r="F1080" s="161" t="str">
        <f>IF(VLOOKUP(A1079,入力シート!$A$8:$M$1000,2,0)="","",IF(VLOOKUP(A1079,入力シート!$A$8:$M$1000,3,0)="","",VLOOKUP(A1079,入力シート!$A$8:$M$1000,2,0)))</f>
        <v/>
      </c>
      <c r="G1080" s="162"/>
      <c r="H1080" s="162"/>
      <c r="I1080" s="162"/>
      <c r="J1080" s="162"/>
      <c r="K1080" s="162"/>
      <c r="L1080" s="162"/>
      <c r="M1080" s="162"/>
      <c r="N1080" s="162"/>
      <c r="O1080" s="162"/>
      <c r="P1080" s="162"/>
      <c r="Q1080" s="162"/>
      <c r="R1080" s="162"/>
      <c r="S1080" s="162"/>
      <c r="T1080" s="2"/>
      <c r="U1080" s="2"/>
      <c r="V1080" s="195"/>
      <c r="W1080" s="196"/>
      <c r="X1080" s="177"/>
      <c r="Y1080" s="172"/>
      <c r="Z1080" s="172"/>
      <c r="AA1080" s="172"/>
      <c r="AB1080" s="172"/>
      <c r="AC1080" s="172"/>
      <c r="AD1080" s="172"/>
      <c r="AE1080" s="172"/>
      <c r="AF1080" s="172"/>
      <c r="AG1080" s="172"/>
      <c r="AH1080" s="172"/>
      <c r="AI1080" s="172"/>
      <c r="AJ1080" s="172"/>
      <c r="AK1080" s="172"/>
      <c r="AL1080" s="172"/>
      <c r="AM1080" s="181"/>
    </row>
    <row r="1081" spans="1:39" ht="12.6" customHeight="1" x14ac:dyDescent="0.2">
      <c r="B1081" s="53"/>
      <c r="C1081" s="54"/>
      <c r="D1081" s="149"/>
      <c r="E1081" s="150"/>
      <c r="F1081" s="163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2"/>
      <c r="U1081" s="2"/>
      <c r="V1081" s="195"/>
      <c r="W1081" s="196"/>
      <c r="X1081" s="177"/>
      <c r="Y1081" s="172"/>
      <c r="Z1081" s="172"/>
      <c r="AA1081" s="172"/>
      <c r="AB1081" s="172"/>
      <c r="AC1081" s="172"/>
      <c r="AD1081" s="172"/>
      <c r="AE1081" s="172"/>
      <c r="AF1081" s="172"/>
      <c r="AG1081" s="172"/>
      <c r="AH1081" s="172"/>
      <c r="AI1081" s="172"/>
      <c r="AJ1081" s="172"/>
      <c r="AK1081" s="172"/>
      <c r="AL1081" s="172"/>
      <c r="AM1081" s="181"/>
    </row>
    <row r="1082" spans="1:39" ht="12.9" customHeight="1" x14ac:dyDescent="0.2">
      <c r="B1082" s="53"/>
      <c r="C1082" s="54"/>
      <c r="D1082" s="149"/>
      <c r="E1082" s="150"/>
      <c r="F1082" s="66" t="str">
        <f>IF(VLOOKUP(A1079,入力シート!$A$8:$M$1000,2,0)="","",IF(VLOOKUP(A1079,入力シート!$A$8:$M$1000,3,0)="",VLOOKUP(A1079,入力シート!$A$8:$M$1000,2,0),VLOOKUP(A1079,入力シート!$A$8:$M$1000,3,0)))</f>
        <v/>
      </c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70" t="s">
        <v>9</v>
      </c>
      <c r="U1082" s="70"/>
      <c r="V1082" s="195"/>
      <c r="W1082" s="196"/>
      <c r="X1082" s="177"/>
      <c r="Y1082" s="172"/>
      <c r="Z1082" s="172"/>
      <c r="AA1082" s="172"/>
      <c r="AB1082" s="172"/>
      <c r="AC1082" s="172"/>
      <c r="AD1082" s="172"/>
      <c r="AE1082" s="172"/>
      <c r="AF1082" s="172"/>
      <c r="AG1082" s="172"/>
      <c r="AH1082" s="172"/>
      <c r="AI1082" s="172"/>
      <c r="AJ1082" s="172"/>
      <c r="AK1082" s="172"/>
      <c r="AL1082" s="172"/>
      <c r="AM1082" s="181"/>
    </row>
    <row r="1083" spans="1:39" ht="12.9" customHeight="1" thickBot="1" x14ac:dyDescent="0.25">
      <c r="B1083" s="53"/>
      <c r="C1083" s="54"/>
      <c r="D1083" s="151"/>
      <c r="E1083" s="152"/>
      <c r="F1083" s="68"/>
      <c r="G1083" s="69"/>
      <c r="H1083" s="69"/>
      <c r="I1083" s="69"/>
      <c r="J1083" s="69"/>
      <c r="K1083" s="69"/>
      <c r="L1083" s="69"/>
      <c r="M1083" s="69"/>
      <c r="N1083" s="69"/>
      <c r="O1083" s="69"/>
      <c r="P1083" s="69"/>
      <c r="Q1083" s="69"/>
      <c r="R1083" s="69"/>
      <c r="S1083" s="69"/>
      <c r="T1083" s="71"/>
      <c r="U1083" s="71"/>
      <c r="V1083" s="197"/>
      <c r="W1083" s="198"/>
      <c r="X1083" s="178"/>
      <c r="Y1083" s="182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3"/>
    </row>
    <row r="1084" spans="1:39" ht="12.9" customHeight="1" x14ac:dyDescent="0.2">
      <c r="B1084" s="53"/>
      <c r="C1084" s="54"/>
      <c r="D1084" s="153" t="s">
        <v>7</v>
      </c>
      <c r="E1084" s="154"/>
      <c r="F1084" s="159" t="s">
        <v>12</v>
      </c>
      <c r="G1084" s="165" t="str">
        <f>IF(VLOOKUP(A1079,入力シート!$A$8:$M$1000,4,0)="","",VLOOKUP(A1079,入力シート!$A$8:$M$1000,4,0))</f>
        <v/>
      </c>
      <c r="H1084" s="166"/>
      <c r="I1084" s="166"/>
      <c r="J1084" s="166"/>
      <c r="K1084" s="166"/>
      <c r="L1084" s="166"/>
      <c r="M1084" s="155"/>
      <c r="N1084" s="155"/>
      <c r="O1084" s="155"/>
      <c r="P1084" s="155"/>
      <c r="Q1084" s="155"/>
      <c r="R1084" s="155"/>
      <c r="S1084" s="155"/>
      <c r="T1084" s="155"/>
      <c r="U1084" s="156"/>
      <c r="V1084" s="199" t="s">
        <v>15</v>
      </c>
      <c r="W1084" s="200"/>
      <c r="X1084" s="173"/>
      <c r="Y1084" s="174" t="str">
        <f>IF(VLOOKUP(A1079,入力シート!$A$8:$M$1000,7,0)="","",VLOOKUP(A1079,入力シート!$A$8:$M$1000,7,0))</f>
        <v/>
      </c>
      <c r="Z1084" s="174"/>
      <c r="AA1084" s="174"/>
      <c r="AB1084" s="174"/>
      <c r="AC1084" s="174"/>
      <c r="AD1084" s="174"/>
      <c r="AE1084" s="174"/>
      <c r="AF1084" s="174"/>
      <c r="AG1084" s="174"/>
      <c r="AH1084" s="174"/>
      <c r="AI1084" s="174"/>
      <c r="AJ1084" s="174"/>
      <c r="AK1084" s="174"/>
      <c r="AL1084" s="174"/>
      <c r="AM1084" s="175"/>
    </row>
    <row r="1085" spans="1:39" ht="12.9" customHeight="1" x14ac:dyDescent="0.2">
      <c r="B1085" s="53"/>
      <c r="C1085" s="54"/>
      <c r="D1085" s="149"/>
      <c r="E1085" s="150"/>
      <c r="F1085" s="160"/>
      <c r="G1085" s="167"/>
      <c r="H1085" s="168"/>
      <c r="I1085" s="168"/>
      <c r="J1085" s="168"/>
      <c r="K1085" s="168"/>
      <c r="L1085" s="168"/>
      <c r="M1085" s="157"/>
      <c r="N1085" s="157"/>
      <c r="O1085" s="157"/>
      <c r="P1085" s="157"/>
      <c r="Q1085" s="157"/>
      <c r="R1085" s="157"/>
      <c r="S1085" s="157"/>
      <c r="T1085" s="157"/>
      <c r="U1085" s="158"/>
      <c r="V1085" s="201"/>
      <c r="W1085" s="202"/>
      <c r="X1085" s="169"/>
      <c r="Y1085" s="170"/>
      <c r="Z1085" s="170"/>
      <c r="AA1085" s="170"/>
      <c r="AB1085" s="170"/>
      <c r="AC1085" s="170"/>
      <c r="AD1085" s="170"/>
      <c r="AE1085" s="170"/>
      <c r="AF1085" s="170"/>
      <c r="AG1085" s="170"/>
      <c r="AH1085" s="170"/>
      <c r="AI1085" s="170"/>
      <c r="AJ1085" s="170"/>
      <c r="AK1085" s="170"/>
      <c r="AL1085" s="170"/>
      <c r="AM1085" s="171"/>
    </row>
    <row r="1086" spans="1:39" ht="12.9" customHeight="1" x14ac:dyDescent="0.2">
      <c r="B1086" s="53"/>
      <c r="C1086" s="54"/>
      <c r="D1086" s="149"/>
      <c r="E1086" s="150"/>
      <c r="F1086" s="74" t="str">
        <f>IF(VLOOKUP(A1079,入力シート!$A$8:$M$1000,5,0)="","",VLOOKUP(A1079,入力シート!$A$8:$M$1000,5,0))</f>
        <v/>
      </c>
      <c r="G1086" s="75"/>
      <c r="H1086" s="75"/>
      <c r="I1086" s="75"/>
      <c r="J1086" s="75"/>
      <c r="K1086" s="75"/>
      <c r="L1086" s="75"/>
      <c r="M1086" s="75"/>
      <c r="N1086" s="75"/>
      <c r="O1086" s="75"/>
      <c r="P1086" s="75"/>
      <c r="Q1086" s="75"/>
      <c r="R1086" s="75"/>
      <c r="S1086" s="75"/>
      <c r="T1086" s="75"/>
      <c r="U1086" s="76"/>
      <c r="V1086" s="203" t="s">
        <v>16</v>
      </c>
      <c r="W1086" s="204"/>
      <c r="X1086" s="190" t="str">
        <f>IF(Y1084="","",IF(VLOOKUP(Y1084,入力シート!$A$110:$H$1000,3,0)="","",VLOOKUP(Y1084,入力シート!$A$110:$H$1000,3,0)))</f>
        <v/>
      </c>
      <c r="Y1086" s="191"/>
      <c r="Z1086" s="191"/>
      <c r="AA1086" s="191"/>
      <c r="AB1086" s="191"/>
      <c r="AC1086" s="191"/>
      <c r="AD1086" s="191"/>
      <c r="AE1086" s="191"/>
      <c r="AF1086" s="191"/>
      <c r="AG1086" s="191"/>
      <c r="AH1086" s="191"/>
      <c r="AI1086" s="191"/>
      <c r="AJ1086" s="191"/>
      <c r="AK1086" s="191"/>
      <c r="AL1086" s="191"/>
      <c r="AM1086" s="192"/>
    </row>
    <row r="1087" spans="1:39" ht="12.9" customHeight="1" x14ac:dyDescent="0.2">
      <c r="B1087" s="53"/>
      <c r="C1087" s="54"/>
      <c r="D1087" s="149"/>
      <c r="E1087" s="150"/>
      <c r="F1087" s="77"/>
      <c r="G1087" s="78"/>
      <c r="H1087" s="78"/>
      <c r="I1087" s="78"/>
      <c r="J1087" s="78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9"/>
      <c r="V1087" s="201"/>
      <c r="W1087" s="202"/>
      <c r="X1087" s="103"/>
      <c r="Y1087" s="104"/>
      <c r="Z1087" s="104"/>
      <c r="AA1087" s="104"/>
      <c r="AB1087" s="104"/>
      <c r="AC1087" s="104"/>
      <c r="AD1087" s="104"/>
      <c r="AE1087" s="104"/>
      <c r="AF1087" s="104"/>
      <c r="AG1087" s="104"/>
      <c r="AH1087" s="104"/>
      <c r="AI1087" s="104"/>
      <c r="AJ1087" s="104"/>
      <c r="AK1087" s="104"/>
      <c r="AL1087" s="104"/>
      <c r="AM1087" s="105"/>
    </row>
    <row r="1088" spans="1:39" ht="12.9" customHeight="1" x14ac:dyDescent="0.2">
      <c r="B1088" s="53"/>
      <c r="C1088" s="54"/>
      <c r="D1088" s="149"/>
      <c r="E1088" s="150"/>
      <c r="F1088" s="77"/>
      <c r="G1088" s="78"/>
      <c r="H1088" s="78"/>
      <c r="I1088" s="78"/>
      <c r="J1088" s="78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9"/>
      <c r="V1088" s="205" t="s">
        <v>14</v>
      </c>
      <c r="W1088" s="206"/>
      <c r="X1088" s="190" t="str">
        <f>IF(VLOOKUP(A1079,入力シート!$A$8:$M$1000,9,0)="","",VLOOKUP(A1079,入力シート!$A$8:$M$1000,9,0))</f>
        <v/>
      </c>
      <c r="Y1088" s="211"/>
      <c r="Z1088" s="209" t="s">
        <v>17</v>
      </c>
      <c r="AA1088" s="206"/>
      <c r="AB1088" s="218" t="str">
        <f>IF(VLOOKUP(A1079,入力シート!$A$8:$M$1000,12,0)="","",VLOOKUP(A1079,入力シート!$A$8:$M$1000,12,0))</f>
        <v/>
      </c>
      <c r="AC1088" s="219"/>
      <c r="AD1088" s="219"/>
      <c r="AE1088" s="220"/>
      <c r="AF1088" s="209" t="s">
        <v>18</v>
      </c>
      <c r="AG1088" s="206"/>
      <c r="AH1088" s="214" t="str">
        <f>IF(X1088="","",IF(AB1088="","",X1088*AB1088))</f>
        <v/>
      </c>
      <c r="AI1088" s="215"/>
      <c r="AJ1088" s="215"/>
      <c r="AK1088" s="215"/>
      <c r="AL1088" s="215"/>
      <c r="AM1088" s="224"/>
    </row>
    <row r="1089" spans="1:39" ht="12.9" customHeight="1" thickBot="1" x14ac:dyDescent="0.25">
      <c r="B1089" s="53"/>
      <c r="C1089" s="54"/>
      <c r="D1089" s="151"/>
      <c r="E1089" s="152"/>
      <c r="F1089" s="80"/>
      <c r="G1089" s="81"/>
      <c r="H1089" s="81"/>
      <c r="I1089" s="81"/>
      <c r="J1089" s="81"/>
      <c r="K1089" s="81"/>
      <c r="L1089" s="81"/>
      <c r="M1089" s="81"/>
      <c r="N1089" s="81"/>
      <c r="O1089" s="81"/>
      <c r="P1089" s="81"/>
      <c r="Q1089" s="81"/>
      <c r="R1089" s="81"/>
      <c r="S1089" s="81"/>
      <c r="T1089" s="81"/>
      <c r="U1089" s="82"/>
      <c r="V1089" s="207"/>
      <c r="W1089" s="208"/>
      <c r="X1089" s="212"/>
      <c r="Y1089" s="213"/>
      <c r="Z1089" s="210"/>
      <c r="AA1089" s="208"/>
      <c r="AB1089" s="221"/>
      <c r="AC1089" s="222"/>
      <c r="AD1089" s="222"/>
      <c r="AE1089" s="223"/>
      <c r="AF1089" s="210"/>
      <c r="AG1089" s="208"/>
      <c r="AH1089" s="216"/>
      <c r="AI1089" s="217"/>
      <c r="AJ1089" s="217"/>
      <c r="AK1089" s="217"/>
      <c r="AL1089" s="217"/>
      <c r="AM1089" s="225"/>
    </row>
    <row r="1090" spans="1:39" ht="12.9" customHeight="1" thickTop="1" x14ac:dyDescent="0.2">
      <c r="B1090" s="53"/>
      <c r="C1090" s="54"/>
      <c r="D1090" s="35" t="s">
        <v>10</v>
      </c>
      <c r="E1090" s="36"/>
      <c r="F1090" s="39" t="str">
        <f>IF(VLOOKUP(A1079,入力シート!$A$8:$M$1000,6,0)="","",VLOOKUP(A1079,入力シート!$A$8:$M$1000,6,0))</f>
        <v/>
      </c>
      <c r="G1090" s="40"/>
      <c r="H1090" s="40"/>
      <c r="I1090" s="40"/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1"/>
      <c r="V1090" s="45"/>
      <c r="W1090" s="46"/>
      <c r="X1090" s="46"/>
      <c r="Y1090" s="46"/>
      <c r="Z1090" s="46"/>
      <c r="AA1090" s="46"/>
      <c r="AB1090" s="46"/>
      <c r="AC1090" s="46"/>
      <c r="AD1090" s="46"/>
      <c r="AE1090" s="46"/>
      <c r="AF1090" s="46"/>
      <c r="AG1090" s="46"/>
      <c r="AH1090" s="46"/>
      <c r="AI1090" s="46"/>
      <c r="AJ1090" s="46"/>
      <c r="AK1090" s="46"/>
      <c r="AL1090" s="46"/>
      <c r="AM1090" s="46"/>
    </row>
    <row r="1091" spans="1:39" ht="12.9" customHeight="1" thickBot="1" x14ac:dyDescent="0.25">
      <c r="B1091" s="55"/>
      <c r="C1091" s="56"/>
      <c r="D1091" s="37"/>
      <c r="E1091" s="38"/>
      <c r="F1091" s="42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4"/>
      <c r="V1091" s="47"/>
      <c r="W1091" s="48"/>
      <c r="X1091" s="48"/>
      <c r="Y1091" s="48"/>
      <c r="Z1091" s="48"/>
      <c r="AA1091" s="48"/>
      <c r="AB1091" s="48"/>
      <c r="AC1091" s="48"/>
      <c r="AD1091" s="48"/>
      <c r="AE1091" s="48"/>
      <c r="AF1091" s="48"/>
      <c r="AG1091" s="48"/>
      <c r="AH1091" s="48"/>
      <c r="AI1091" s="48"/>
      <c r="AJ1091" s="48"/>
      <c r="AK1091" s="48"/>
      <c r="AL1091" s="48"/>
      <c r="AM1091" s="48"/>
    </row>
    <row r="1092" spans="1:39" ht="14.1" customHeight="1" thickTop="1" x14ac:dyDescent="0.2">
      <c r="A1092" s="1">
        <f>+A1079+1</f>
        <v>67</v>
      </c>
      <c r="B1092" s="51" t="s">
        <v>1082</v>
      </c>
      <c r="C1092" s="52"/>
      <c r="D1092" s="147" t="s">
        <v>5</v>
      </c>
      <c r="E1092" s="148"/>
      <c r="F1092" s="63" t="s">
        <v>8</v>
      </c>
      <c r="G1092" s="64"/>
      <c r="H1092" s="64"/>
      <c r="I1092" s="65"/>
      <c r="J1092" s="65"/>
      <c r="K1092" s="65"/>
      <c r="L1092" s="65"/>
      <c r="M1092" s="65"/>
      <c r="N1092" s="65"/>
      <c r="O1092" s="65"/>
      <c r="P1092" s="65"/>
      <c r="Q1092" s="65"/>
      <c r="R1092" s="65"/>
      <c r="S1092" s="65"/>
      <c r="T1092" s="65"/>
      <c r="U1092" s="65"/>
      <c r="V1092" s="193" t="s">
        <v>13</v>
      </c>
      <c r="W1092" s="194"/>
      <c r="X1092" s="176"/>
      <c r="Y1092" s="179" t="str">
        <f>IF(Y1097="","",VLOOKUP(Y1097,入力シート!$A$110:$H$10000,2,0))</f>
        <v/>
      </c>
      <c r="Z1092" s="179"/>
      <c r="AA1092" s="179"/>
      <c r="AB1092" s="179"/>
      <c r="AC1092" s="179"/>
      <c r="AD1092" s="179"/>
      <c r="AE1092" s="179"/>
      <c r="AF1092" s="179"/>
      <c r="AG1092" s="179"/>
      <c r="AH1092" s="179"/>
      <c r="AI1092" s="179"/>
      <c r="AJ1092" s="179"/>
      <c r="AK1092" s="179"/>
      <c r="AL1092" s="179"/>
      <c r="AM1092" s="180"/>
    </row>
    <row r="1093" spans="1:39" ht="12.6" customHeight="1" x14ac:dyDescent="0.2">
      <c r="B1093" s="53"/>
      <c r="C1093" s="54"/>
      <c r="D1093" s="149"/>
      <c r="E1093" s="150"/>
      <c r="F1093" s="161" t="str">
        <f>IF(VLOOKUP(A1092,入力シート!$A$8:$M$1000,2,0)="","",IF(VLOOKUP(A1092,入力シート!$A$8:$M$1000,3,0)="","",VLOOKUP(A1092,入力シート!$A$8:$M$1000,2,0)))</f>
        <v/>
      </c>
      <c r="G1093" s="162"/>
      <c r="H1093" s="162"/>
      <c r="I1093" s="162"/>
      <c r="J1093" s="162"/>
      <c r="K1093" s="162"/>
      <c r="L1093" s="162"/>
      <c r="M1093" s="162"/>
      <c r="N1093" s="162"/>
      <c r="O1093" s="162"/>
      <c r="P1093" s="162"/>
      <c r="Q1093" s="162"/>
      <c r="R1093" s="162"/>
      <c r="S1093" s="162"/>
      <c r="T1093" s="2"/>
      <c r="U1093" s="2"/>
      <c r="V1093" s="195"/>
      <c r="W1093" s="196"/>
      <c r="X1093" s="177"/>
      <c r="Y1093" s="172"/>
      <c r="Z1093" s="172"/>
      <c r="AA1093" s="172"/>
      <c r="AB1093" s="172"/>
      <c r="AC1093" s="172"/>
      <c r="AD1093" s="172"/>
      <c r="AE1093" s="172"/>
      <c r="AF1093" s="172"/>
      <c r="AG1093" s="172"/>
      <c r="AH1093" s="172"/>
      <c r="AI1093" s="172"/>
      <c r="AJ1093" s="172"/>
      <c r="AK1093" s="172"/>
      <c r="AL1093" s="172"/>
      <c r="AM1093" s="181"/>
    </row>
    <row r="1094" spans="1:39" ht="12.6" customHeight="1" x14ac:dyDescent="0.2">
      <c r="B1094" s="53"/>
      <c r="C1094" s="54"/>
      <c r="D1094" s="149"/>
      <c r="E1094" s="150"/>
      <c r="F1094" s="163"/>
      <c r="G1094" s="164"/>
      <c r="H1094" s="164"/>
      <c r="I1094" s="164"/>
      <c r="J1094" s="164"/>
      <c r="K1094" s="164"/>
      <c r="L1094" s="164"/>
      <c r="M1094" s="164"/>
      <c r="N1094" s="164"/>
      <c r="O1094" s="164"/>
      <c r="P1094" s="164"/>
      <c r="Q1094" s="164"/>
      <c r="R1094" s="164"/>
      <c r="S1094" s="164"/>
      <c r="T1094" s="2"/>
      <c r="U1094" s="2"/>
      <c r="V1094" s="195"/>
      <c r="W1094" s="196"/>
      <c r="X1094" s="177"/>
      <c r="Y1094" s="172"/>
      <c r="Z1094" s="172"/>
      <c r="AA1094" s="172"/>
      <c r="AB1094" s="172"/>
      <c r="AC1094" s="172"/>
      <c r="AD1094" s="172"/>
      <c r="AE1094" s="172"/>
      <c r="AF1094" s="172"/>
      <c r="AG1094" s="172"/>
      <c r="AH1094" s="172"/>
      <c r="AI1094" s="172"/>
      <c r="AJ1094" s="172"/>
      <c r="AK1094" s="172"/>
      <c r="AL1094" s="172"/>
      <c r="AM1094" s="181"/>
    </row>
    <row r="1095" spans="1:39" ht="12.9" customHeight="1" x14ac:dyDescent="0.2">
      <c r="B1095" s="53"/>
      <c r="C1095" s="54"/>
      <c r="D1095" s="149"/>
      <c r="E1095" s="150"/>
      <c r="F1095" s="66" t="str">
        <f>IF(VLOOKUP(A1092,入力シート!$A$8:$M$1000,2,0)="","",IF(VLOOKUP(A1092,入力シート!$A$8:$M$1000,3,0)="",VLOOKUP(A1092,入力シート!$A$8:$M$1000,2,0),VLOOKUP(A1092,入力シート!$A$8:$M$1000,3,0)))</f>
        <v/>
      </c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70" t="s">
        <v>9</v>
      </c>
      <c r="U1095" s="70"/>
      <c r="V1095" s="195"/>
      <c r="W1095" s="196"/>
      <c r="X1095" s="177"/>
      <c r="Y1095" s="172"/>
      <c r="Z1095" s="172"/>
      <c r="AA1095" s="172"/>
      <c r="AB1095" s="172"/>
      <c r="AC1095" s="172"/>
      <c r="AD1095" s="172"/>
      <c r="AE1095" s="172"/>
      <c r="AF1095" s="172"/>
      <c r="AG1095" s="172"/>
      <c r="AH1095" s="172"/>
      <c r="AI1095" s="172"/>
      <c r="AJ1095" s="172"/>
      <c r="AK1095" s="172"/>
      <c r="AL1095" s="172"/>
      <c r="AM1095" s="181"/>
    </row>
    <row r="1096" spans="1:39" ht="12.9" customHeight="1" thickBot="1" x14ac:dyDescent="0.25">
      <c r="B1096" s="53"/>
      <c r="C1096" s="54"/>
      <c r="D1096" s="151"/>
      <c r="E1096" s="152"/>
      <c r="F1096" s="68"/>
      <c r="G1096" s="69"/>
      <c r="H1096" s="69"/>
      <c r="I1096" s="69"/>
      <c r="J1096" s="69"/>
      <c r="K1096" s="69"/>
      <c r="L1096" s="69"/>
      <c r="M1096" s="69"/>
      <c r="N1096" s="69"/>
      <c r="O1096" s="69"/>
      <c r="P1096" s="69"/>
      <c r="Q1096" s="69"/>
      <c r="R1096" s="69"/>
      <c r="S1096" s="69"/>
      <c r="T1096" s="71"/>
      <c r="U1096" s="71"/>
      <c r="V1096" s="197"/>
      <c r="W1096" s="198"/>
      <c r="X1096" s="178"/>
      <c r="Y1096" s="182"/>
      <c r="Z1096" s="182"/>
      <c r="AA1096" s="182"/>
      <c r="AB1096" s="182"/>
      <c r="AC1096" s="182"/>
      <c r="AD1096" s="182"/>
      <c r="AE1096" s="182"/>
      <c r="AF1096" s="182"/>
      <c r="AG1096" s="182"/>
      <c r="AH1096" s="182"/>
      <c r="AI1096" s="182"/>
      <c r="AJ1096" s="182"/>
      <c r="AK1096" s="182"/>
      <c r="AL1096" s="182"/>
      <c r="AM1096" s="183"/>
    </row>
    <row r="1097" spans="1:39" ht="12.9" customHeight="1" x14ac:dyDescent="0.2">
      <c r="B1097" s="53"/>
      <c r="C1097" s="54"/>
      <c r="D1097" s="153" t="s">
        <v>7</v>
      </c>
      <c r="E1097" s="154"/>
      <c r="F1097" s="159" t="s">
        <v>12</v>
      </c>
      <c r="G1097" s="165" t="str">
        <f>IF(VLOOKUP(A1092,入力シート!$A$8:$M$1000,4,0)="","",VLOOKUP(A1092,入力シート!$A$8:$M$1000,4,0))</f>
        <v/>
      </c>
      <c r="H1097" s="166"/>
      <c r="I1097" s="166"/>
      <c r="J1097" s="166"/>
      <c r="K1097" s="166"/>
      <c r="L1097" s="166"/>
      <c r="M1097" s="155"/>
      <c r="N1097" s="155"/>
      <c r="O1097" s="155"/>
      <c r="P1097" s="155"/>
      <c r="Q1097" s="155"/>
      <c r="R1097" s="155"/>
      <c r="S1097" s="155"/>
      <c r="T1097" s="155"/>
      <c r="U1097" s="156"/>
      <c r="V1097" s="199" t="s">
        <v>15</v>
      </c>
      <c r="W1097" s="200"/>
      <c r="X1097" s="173"/>
      <c r="Y1097" s="174" t="str">
        <f>IF(VLOOKUP(A1092,入力シート!$A$8:$M$1000,7,0)="","",VLOOKUP(A1092,入力シート!$A$8:$M$1000,7,0))</f>
        <v/>
      </c>
      <c r="Z1097" s="174"/>
      <c r="AA1097" s="174"/>
      <c r="AB1097" s="174"/>
      <c r="AC1097" s="174"/>
      <c r="AD1097" s="174"/>
      <c r="AE1097" s="174"/>
      <c r="AF1097" s="174"/>
      <c r="AG1097" s="174"/>
      <c r="AH1097" s="174"/>
      <c r="AI1097" s="174"/>
      <c r="AJ1097" s="174"/>
      <c r="AK1097" s="174"/>
      <c r="AL1097" s="174"/>
      <c r="AM1097" s="175"/>
    </row>
    <row r="1098" spans="1:39" ht="12.9" customHeight="1" x14ac:dyDescent="0.2">
      <c r="B1098" s="53"/>
      <c r="C1098" s="54"/>
      <c r="D1098" s="149"/>
      <c r="E1098" s="150"/>
      <c r="F1098" s="160"/>
      <c r="G1098" s="167"/>
      <c r="H1098" s="168"/>
      <c r="I1098" s="168"/>
      <c r="J1098" s="168"/>
      <c r="K1098" s="168"/>
      <c r="L1098" s="168"/>
      <c r="M1098" s="157"/>
      <c r="N1098" s="157"/>
      <c r="O1098" s="157"/>
      <c r="P1098" s="157"/>
      <c r="Q1098" s="157"/>
      <c r="R1098" s="157"/>
      <c r="S1098" s="157"/>
      <c r="T1098" s="157"/>
      <c r="U1098" s="158"/>
      <c r="V1098" s="201"/>
      <c r="W1098" s="202"/>
      <c r="X1098" s="169"/>
      <c r="Y1098" s="170"/>
      <c r="Z1098" s="170"/>
      <c r="AA1098" s="170"/>
      <c r="AB1098" s="170"/>
      <c r="AC1098" s="170"/>
      <c r="AD1098" s="170"/>
      <c r="AE1098" s="170"/>
      <c r="AF1098" s="170"/>
      <c r="AG1098" s="170"/>
      <c r="AH1098" s="170"/>
      <c r="AI1098" s="170"/>
      <c r="AJ1098" s="170"/>
      <c r="AK1098" s="170"/>
      <c r="AL1098" s="170"/>
      <c r="AM1098" s="171"/>
    </row>
    <row r="1099" spans="1:39" ht="12.9" customHeight="1" x14ac:dyDescent="0.2">
      <c r="B1099" s="53"/>
      <c r="C1099" s="54"/>
      <c r="D1099" s="149"/>
      <c r="E1099" s="150"/>
      <c r="F1099" s="74" t="str">
        <f>IF(VLOOKUP(A1092,入力シート!$A$8:$M$1000,5,0)="","",VLOOKUP(A1092,入力シート!$A$8:$M$1000,5,0))</f>
        <v/>
      </c>
      <c r="G1099" s="75"/>
      <c r="H1099" s="75"/>
      <c r="I1099" s="75"/>
      <c r="J1099" s="75"/>
      <c r="K1099" s="75"/>
      <c r="L1099" s="75"/>
      <c r="M1099" s="75"/>
      <c r="N1099" s="75"/>
      <c r="O1099" s="75"/>
      <c r="P1099" s="75"/>
      <c r="Q1099" s="75"/>
      <c r="R1099" s="75"/>
      <c r="S1099" s="75"/>
      <c r="T1099" s="75"/>
      <c r="U1099" s="76"/>
      <c r="V1099" s="203" t="s">
        <v>16</v>
      </c>
      <c r="W1099" s="204"/>
      <c r="X1099" s="190" t="str">
        <f>IF(Y1097="","",IF(VLOOKUP(Y1097,入力シート!$A$110:$H$1000,3,0)="","",VLOOKUP(Y1097,入力シート!$A$110:$H$1000,3,0)))</f>
        <v/>
      </c>
      <c r="Y1099" s="191"/>
      <c r="Z1099" s="191"/>
      <c r="AA1099" s="191"/>
      <c r="AB1099" s="191"/>
      <c r="AC1099" s="191"/>
      <c r="AD1099" s="191"/>
      <c r="AE1099" s="191"/>
      <c r="AF1099" s="191"/>
      <c r="AG1099" s="191"/>
      <c r="AH1099" s="191"/>
      <c r="AI1099" s="191"/>
      <c r="AJ1099" s="191"/>
      <c r="AK1099" s="191"/>
      <c r="AL1099" s="191"/>
      <c r="AM1099" s="192"/>
    </row>
    <row r="1100" spans="1:39" ht="12.9" customHeight="1" x14ac:dyDescent="0.2">
      <c r="B1100" s="53"/>
      <c r="C1100" s="54"/>
      <c r="D1100" s="149"/>
      <c r="E1100" s="150"/>
      <c r="F1100" s="77"/>
      <c r="G1100" s="78"/>
      <c r="H1100" s="78"/>
      <c r="I1100" s="78"/>
      <c r="J1100" s="78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9"/>
      <c r="V1100" s="201"/>
      <c r="W1100" s="202"/>
      <c r="X1100" s="103"/>
      <c r="Y1100" s="104"/>
      <c r="Z1100" s="104"/>
      <c r="AA1100" s="104"/>
      <c r="AB1100" s="104"/>
      <c r="AC1100" s="104"/>
      <c r="AD1100" s="104"/>
      <c r="AE1100" s="104"/>
      <c r="AF1100" s="104"/>
      <c r="AG1100" s="104"/>
      <c r="AH1100" s="104"/>
      <c r="AI1100" s="104"/>
      <c r="AJ1100" s="104"/>
      <c r="AK1100" s="104"/>
      <c r="AL1100" s="104"/>
      <c r="AM1100" s="105"/>
    </row>
    <row r="1101" spans="1:39" ht="12.9" customHeight="1" x14ac:dyDescent="0.2">
      <c r="B1101" s="53"/>
      <c r="C1101" s="54"/>
      <c r="D1101" s="149"/>
      <c r="E1101" s="150"/>
      <c r="F1101" s="77"/>
      <c r="G1101" s="78"/>
      <c r="H1101" s="78"/>
      <c r="I1101" s="78"/>
      <c r="J1101" s="78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9"/>
      <c r="V1101" s="205" t="s">
        <v>14</v>
      </c>
      <c r="W1101" s="206"/>
      <c r="X1101" s="190" t="str">
        <f>IF(VLOOKUP(A1092,入力シート!$A$8:$M$1000,9,0)="","",VLOOKUP(A1092,入力シート!$A$8:$M$1000,9,0))</f>
        <v/>
      </c>
      <c r="Y1101" s="211"/>
      <c r="Z1101" s="209" t="s">
        <v>17</v>
      </c>
      <c r="AA1101" s="206"/>
      <c r="AB1101" s="218" t="str">
        <f>IF(VLOOKUP(A1092,入力シート!$A$8:$M$1000,12,0)="","",VLOOKUP(A1092,入力シート!$A$8:$M$1000,12,0))</f>
        <v/>
      </c>
      <c r="AC1101" s="219"/>
      <c r="AD1101" s="219"/>
      <c r="AE1101" s="220"/>
      <c r="AF1101" s="209" t="s">
        <v>18</v>
      </c>
      <c r="AG1101" s="206"/>
      <c r="AH1101" s="214" t="str">
        <f>IF(X1101="","",IF(AB1101="","",X1101*AB1101))</f>
        <v/>
      </c>
      <c r="AI1101" s="215"/>
      <c r="AJ1101" s="215"/>
      <c r="AK1101" s="215"/>
      <c r="AL1101" s="215"/>
      <c r="AM1101" s="224"/>
    </row>
    <row r="1102" spans="1:39" ht="12.9" customHeight="1" thickBot="1" x14ac:dyDescent="0.25">
      <c r="B1102" s="53"/>
      <c r="C1102" s="54"/>
      <c r="D1102" s="151"/>
      <c r="E1102" s="152"/>
      <c r="F1102" s="80"/>
      <c r="G1102" s="81"/>
      <c r="H1102" s="81"/>
      <c r="I1102" s="81"/>
      <c r="J1102" s="81"/>
      <c r="K1102" s="81"/>
      <c r="L1102" s="81"/>
      <c r="M1102" s="81"/>
      <c r="N1102" s="81"/>
      <c r="O1102" s="81"/>
      <c r="P1102" s="81"/>
      <c r="Q1102" s="81"/>
      <c r="R1102" s="81"/>
      <c r="S1102" s="81"/>
      <c r="T1102" s="81"/>
      <c r="U1102" s="82"/>
      <c r="V1102" s="207"/>
      <c r="W1102" s="208"/>
      <c r="X1102" s="212"/>
      <c r="Y1102" s="213"/>
      <c r="Z1102" s="210"/>
      <c r="AA1102" s="208"/>
      <c r="AB1102" s="221"/>
      <c r="AC1102" s="222"/>
      <c r="AD1102" s="222"/>
      <c r="AE1102" s="223"/>
      <c r="AF1102" s="210"/>
      <c r="AG1102" s="208"/>
      <c r="AH1102" s="216"/>
      <c r="AI1102" s="217"/>
      <c r="AJ1102" s="217"/>
      <c r="AK1102" s="217"/>
      <c r="AL1102" s="217"/>
      <c r="AM1102" s="225"/>
    </row>
    <row r="1103" spans="1:39" ht="12.9" customHeight="1" thickTop="1" x14ac:dyDescent="0.2">
      <c r="B1103" s="53"/>
      <c r="C1103" s="54"/>
      <c r="D1103" s="35" t="s">
        <v>10</v>
      </c>
      <c r="E1103" s="36"/>
      <c r="F1103" s="39" t="str">
        <f>IF(VLOOKUP(A1092,入力シート!$A$8:$M$1000,6,0)="","",VLOOKUP(A1092,入力シート!$A$8:$M$1000,6,0))</f>
        <v/>
      </c>
      <c r="G1103" s="40"/>
      <c r="H1103" s="40"/>
      <c r="I1103" s="40"/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1"/>
      <c r="V1103" s="45"/>
      <c r="W1103" s="46"/>
      <c r="X1103" s="46"/>
      <c r="Y1103" s="46"/>
      <c r="Z1103" s="46"/>
      <c r="AA1103" s="46"/>
      <c r="AB1103" s="46"/>
      <c r="AC1103" s="46"/>
      <c r="AD1103" s="46"/>
      <c r="AE1103" s="46"/>
      <c r="AF1103" s="46"/>
      <c r="AG1103" s="46"/>
      <c r="AH1103" s="46"/>
      <c r="AI1103" s="46"/>
      <c r="AJ1103" s="46"/>
      <c r="AK1103" s="46"/>
      <c r="AL1103" s="46"/>
      <c r="AM1103" s="46"/>
    </row>
    <row r="1104" spans="1:39" ht="12.9" customHeight="1" thickBot="1" x14ac:dyDescent="0.25">
      <c r="B1104" s="55"/>
      <c r="C1104" s="56"/>
      <c r="D1104" s="37"/>
      <c r="E1104" s="38"/>
      <c r="F1104" s="42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4"/>
      <c r="V1104" s="47"/>
      <c r="W1104" s="48"/>
      <c r="X1104" s="48"/>
      <c r="Y1104" s="48"/>
      <c r="Z1104" s="48"/>
      <c r="AA1104" s="48"/>
      <c r="AB1104" s="48"/>
      <c r="AC1104" s="48"/>
      <c r="AD1104" s="48"/>
      <c r="AE1104" s="48"/>
      <c r="AF1104" s="48"/>
      <c r="AG1104" s="48"/>
      <c r="AH1104" s="48"/>
      <c r="AI1104" s="48"/>
      <c r="AJ1104" s="48"/>
      <c r="AK1104" s="48"/>
      <c r="AL1104" s="48"/>
      <c r="AM1104" s="48"/>
    </row>
    <row r="1105" spans="1:39" ht="14.1" customHeight="1" thickTop="1" x14ac:dyDescent="0.2">
      <c r="A1105" s="1">
        <f>+A1092+1</f>
        <v>68</v>
      </c>
      <c r="B1105" s="51" t="s">
        <v>1083</v>
      </c>
      <c r="C1105" s="52"/>
      <c r="D1105" s="147" t="s">
        <v>5</v>
      </c>
      <c r="E1105" s="148"/>
      <c r="F1105" s="63" t="s">
        <v>8</v>
      </c>
      <c r="G1105" s="64"/>
      <c r="H1105" s="64"/>
      <c r="I1105" s="65"/>
      <c r="J1105" s="65"/>
      <c r="K1105" s="65"/>
      <c r="L1105" s="65"/>
      <c r="M1105" s="65"/>
      <c r="N1105" s="65"/>
      <c r="O1105" s="65"/>
      <c r="P1105" s="65"/>
      <c r="Q1105" s="65"/>
      <c r="R1105" s="65"/>
      <c r="S1105" s="65"/>
      <c r="T1105" s="65"/>
      <c r="U1105" s="65"/>
      <c r="V1105" s="193" t="s">
        <v>13</v>
      </c>
      <c r="W1105" s="194"/>
      <c r="X1105" s="176"/>
      <c r="Y1105" s="179" t="str">
        <f>IF(Y1110="","",VLOOKUP(Y1110,入力シート!$A$110:$H$10000,2,0))</f>
        <v/>
      </c>
      <c r="Z1105" s="179"/>
      <c r="AA1105" s="179"/>
      <c r="AB1105" s="179"/>
      <c r="AC1105" s="179"/>
      <c r="AD1105" s="179"/>
      <c r="AE1105" s="179"/>
      <c r="AF1105" s="179"/>
      <c r="AG1105" s="179"/>
      <c r="AH1105" s="179"/>
      <c r="AI1105" s="179"/>
      <c r="AJ1105" s="179"/>
      <c r="AK1105" s="179"/>
      <c r="AL1105" s="179"/>
      <c r="AM1105" s="180"/>
    </row>
    <row r="1106" spans="1:39" ht="12.6" customHeight="1" x14ac:dyDescent="0.2">
      <c r="B1106" s="53"/>
      <c r="C1106" s="54"/>
      <c r="D1106" s="149"/>
      <c r="E1106" s="150"/>
      <c r="F1106" s="161" t="str">
        <f>IF(VLOOKUP(A1105,入力シート!$A$8:$M$1000,2,0)="","",IF(VLOOKUP(A1105,入力シート!$A$8:$M$1000,3,0)="","",VLOOKUP(A1105,入力シート!$A$8:$M$1000,2,0)))</f>
        <v/>
      </c>
      <c r="G1106" s="162"/>
      <c r="H1106" s="162"/>
      <c r="I1106" s="162"/>
      <c r="J1106" s="162"/>
      <c r="K1106" s="162"/>
      <c r="L1106" s="162"/>
      <c r="M1106" s="162"/>
      <c r="N1106" s="162"/>
      <c r="O1106" s="162"/>
      <c r="P1106" s="162"/>
      <c r="Q1106" s="162"/>
      <c r="R1106" s="162"/>
      <c r="S1106" s="162"/>
      <c r="T1106" s="2"/>
      <c r="U1106" s="2"/>
      <c r="V1106" s="195"/>
      <c r="W1106" s="196"/>
      <c r="X1106" s="177"/>
      <c r="Y1106" s="172"/>
      <c r="Z1106" s="172"/>
      <c r="AA1106" s="172"/>
      <c r="AB1106" s="172"/>
      <c r="AC1106" s="172"/>
      <c r="AD1106" s="172"/>
      <c r="AE1106" s="172"/>
      <c r="AF1106" s="172"/>
      <c r="AG1106" s="172"/>
      <c r="AH1106" s="172"/>
      <c r="AI1106" s="172"/>
      <c r="AJ1106" s="172"/>
      <c r="AK1106" s="172"/>
      <c r="AL1106" s="172"/>
      <c r="AM1106" s="181"/>
    </row>
    <row r="1107" spans="1:39" ht="12.6" customHeight="1" x14ac:dyDescent="0.2">
      <c r="B1107" s="53"/>
      <c r="C1107" s="54"/>
      <c r="D1107" s="149"/>
      <c r="E1107" s="150"/>
      <c r="F1107" s="163"/>
      <c r="G1107" s="164"/>
      <c r="H1107" s="164"/>
      <c r="I1107" s="164"/>
      <c r="J1107" s="164"/>
      <c r="K1107" s="164"/>
      <c r="L1107" s="164"/>
      <c r="M1107" s="164"/>
      <c r="N1107" s="164"/>
      <c r="O1107" s="164"/>
      <c r="P1107" s="164"/>
      <c r="Q1107" s="164"/>
      <c r="R1107" s="164"/>
      <c r="S1107" s="164"/>
      <c r="T1107" s="2"/>
      <c r="U1107" s="2"/>
      <c r="V1107" s="195"/>
      <c r="W1107" s="196"/>
      <c r="X1107" s="177"/>
      <c r="Y1107" s="172"/>
      <c r="Z1107" s="172"/>
      <c r="AA1107" s="172"/>
      <c r="AB1107" s="172"/>
      <c r="AC1107" s="172"/>
      <c r="AD1107" s="172"/>
      <c r="AE1107" s="172"/>
      <c r="AF1107" s="172"/>
      <c r="AG1107" s="172"/>
      <c r="AH1107" s="172"/>
      <c r="AI1107" s="172"/>
      <c r="AJ1107" s="172"/>
      <c r="AK1107" s="172"/>
      <c r="AL1107" s="172"/>
      <c r="AM1107" s="181"/>
    </row>
    <row r="1108" spans="1:39" ht="12.9" customHeight="1" x14ac:dyDescent="0.2">
      <c r="B1108" s="53"/>
      <c r="C1108" s="54"/>
      <c r="D1108" s="149"/>
      <c r="E1108" s="150"/>
      <c r="F1108" s="66" t="str">
        <f>IF(VLOOKUP(A1105,入力シート!$A$8:$M$1000,2,0)="","",IF(VLOOKUP(A1105,入力シート!$A$8:$M$1000,3,0)="",VLOOKUP(A1105,入力シート!$A$8:$M$1000,2,0),VLOOKUP(A1105,入力シート!$A$8:$M$1000,3,0)))</f>
        <v/>
      </c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70" t="s">
        <v>9</v>
      </c>
      <c r="U1108" s="70"/>
      <c r="V1108" s="195"/>
      <c r="W1108" s="196"/>
      <c r="X1108" s="177"/>
      <c r="Y1108" s="172"/>
      <c r="Z1108" s="172"/>
      <c r="AA1108" s="172"/>
      <c r="AB1108" s="172"/>
      <c r="AC1108" s="172"/>
      <c r="AD1108" s="172"/>
      <c r="AE1108" s="172"/>
      <c r="AF1108" s="172"/>
      <c r="AG1108" s="172"/>
      <c r="AH1108" s="172"/>
      <c r="AI1108" s="172"/>
      <c r="AJ1108" s="172"/>
      <c r="AK1108" s="172"/>
      <c r="AL1108" s="172"/>
      <c r="AM1108" s="181"/>
    </row>
    <row r="1109" spans="1:39" ht="12.9" customHeight="1" thickBot="1" x14ac:dyDescent="0.25">
      <c r="B1109" s="53"/>
      <c r="C1109" s="54"/>
      <c r="D1109" s="151"/>
      <c r="E1109" s="152"/>
      <c r="F1109" s="68"/>
      <c r="G1109" s="69"/>
      <c r="H1109" s="69"/>
      <c r="I1109" s="69"/>
      <c r="J1109" s="69"/>
      <c r="K1109" s="69"/>
      <c r="L1109" s="69"/>
      <c r="M1109" s="69"/>
      <c r="N1109" s="69"/>
      <c r="O1109" s="69"/>
      <c r="P1109" s="69"/>
      <c r="Q1109" s="69"/>
      <c r="R1109" s="69"/>
      <c r="S1109" s="69"/>
      <c r="T1109" s="71"/>
      <c r="U1109" s="71"/>
      <c r="V1109" s="197"/>
      <c r="W1109" s="198"/>
      <c r="X1109" s="178"/>
      <c r="Y1109" s="182"/>
      <c r="Z1109" s="182"/>
      <c r="AA1109" s="182"/>
      <c r="AB1109" s="182"/>
      <c r="AC1109" s="182"/>
      <c r="AD1109" s="182"/>
      <c r="AE1109" s="182"/>
      <c r="AF1109" s="182"/>
      <c r="AG1109" s="182"/>
      <c r="AH1109" s="182"/>
      <c r="AI1109" s="182"/>
      <c r="AJ1109" s="182"/>
      <c r="AK1109" s="182"/>
      <c r="AL1109" s="182"/>
      <c r="AM1109" s="183"/>
    </row>
    <row r="1110" spans="1:39" ht="12.9" customHeight="1" x14ac:dyDescent="0.2">
      <c r="B1110" s="53"/>
      <c r="C1110" s="54"/>
      <c r="D1110" s="153" t="s">
        <v>7</v>
      </c>
      <c r="E1110" s="154"/>
      <c r="F1110" s="159" t="s">
        <v>12</v>
      </c>
      <c r="G1110" s="165" t="str">
        <f>IF(VLOOKUP(A1105,入力シート!$A$8:$M$1000,4,0)="","",VLOOKUP(A1105,入力シート!$A$8:$M$1000,4,0))</f>
        <v/>
      </c>
      <c r="H1110" s="166"/>
      <c r="I1110" s="166"/>
      <c r="J1110" s="166"/>
      <c r="K1110" s="166"/>
      <c r="L1110" s="166"/>
      <c r="M1110" s="155"/>
      <c r="N1110" s="155"/>
      <c r="O1110" s="155"/>
      <c r="P1110" s="155"/>
      <c r="Q1110" s="155"/>
      <c r="R1110" s="155"/>
      <c r="S1110" s="155"/>
      <c r="T1110" s="155"/>
      <c r="U1110" s="156"/>
      <c r="V1110" s="199" t="s">
        <v>15</v>
      </c>
      <c r="W1110" s="200"/>
      <c r="X1110" s="173"/>
      <c r="Y1110" s="174" t="str">
        <f>IF(VLOOKUP(A1105,入力シート!$A$8:$M$1000,7,0)="","",VLOOKUP(A1105,入力シート!$A$8:$M$1000,7,0))</f>
        <v/>
      </c>
      <c r="Z1110" s="174"/>
      <c r="AA1110" s="174"/>
      <c r="AB1110" s="174"/>
      <c r="AC1110" s="174"/>
      <c r="AD1110" s="174"/>
      <c r="AE1110" s="174"/>
      <c r="AF1110" s="174"/>
      <c r="AG1110" s="174"/>
      <c r="AH1110" s="174"/>
      <c r="AI1110" s="174"/>
      <c r="AJ1110" s="174"/>
      <c r="AK1110" s="174"/>
      <c r="AL1110" s="174"/>
      <c r="AM1110" s="175"/>
    </row>
    <row r="1111" spans="1:39" ht="12.9" customHeight="1" x14ac:dyDescent="0.2">
      <c r="B1111" s="53"/>
      <c r="C1111" s="54"/>
      <c r="D1111" s="149"/>
      <c r="E1111" s="150"/>
      <c r="F1111" s="160"/>
      <c r="G1111" s="167"/>
      <c r="H1111" s="168"/>
      <c r="I1111" s="168"/>
      <c r="J1111" s="168"/>
      <c r="K1111" s="168"/>
      <c r="L1111" s="168"/>
      <c r="M1111" s="157"/>
      <c r="N1111" s="157"/>
      <c r="O1111" s="157"/>
      <c r="P1111" s="157"/>
      <c r="Q1111" s="157"/>
      <c r="R1111" s="157"/>
      <c r="S1111" s="157"/>
      <c r="T1111" s="157"/>
      <c r="U1111" s="158"/>
      <c r="V1111" s="201"/>
      <c r="W1111" s="202"/>
      <c r="X1111" s="169"/>
      <c r="Y1111" s="170"/>
      <c r="Z1111" s="170"/>
      <c r="AA1111" s="170"/>
      <c r="AB1111" s="170"/>
      <c r="AC1111" s="170"/>
      <c r="AD1111" s="170"/>
      <c r="AE1111" s="170"/>
      <c r="AF1111" s="170"/>
      <c r="AG1111" s="170"/>
      <c r="AH1111" s="170"/>
      <c r="AI1111" s="170"/>
      <c r="AJ1111" s="170"/>
      <c r="AK1111" s="170"/>
      <c r="AL1111" s="170"/>
      <c r="AM1111" s="171"/>
    </row>
    <row r="1112" spans="1:39" ht="12.9" customHeight="1" x14ac:dyDescent="0.2">
      <c r="B1112" s="53"/>
      <c r="C1112" s="54"/>
      <c r="D1112" s="149"/>
      <c r="E1112" s="150"/>
      <c r="F1112" s="74" t="str">
        <f>IF(VLOOKUP(A1105,入力シート!$A$8:$M$1000,5,0)="","",VLOOKUP(A1105,入力シート!$A$8:$M$1000,5,0))</f>
        <v/>
      </c>
      <c r="G1112" s="75"/>
      <c r="H1112" s="75"/>
      <c r="I1112" s="75"/>
      <c r="J1112" s="75"/>
      <c r="K1112" s="75"/>
      <c r="L1112" s="75"/>
      <c r="M1112" s="75"/>
      <c r="N1112" s="75"/>
      <c r="O1112" s="75"/>
      <c r="P1112" s="75"/>
      <c r="Q1112" s="75"/>
      <c r="R1112" s="75"/>
      <c r="S1112" s="75"/>
      <c r="T1112" s="75"/>
      <c r="U1112" s="76"/>
      <c r="V1112" s="203" t="s">
        <v>16</v>
      </c>
      <c r="W1112" s="204"/>
      <c r="X1112" s="190" t="str">
        <f>IF(Y1110="","",IF(VLOOKUP(Y1110,入力シート!$A$110:$H$1000,3,0)="","",VLOOKUP(Y1110,入力シート!$A$110:$H$1000,3,0)))</f>
        <v/>
      </c>
      <c r="Y1112" s="191"/>
      <c r="Z1112" s="191"/>
      <c r="AA1112" s="191"/>
      <c r="AB1112" s="191"/>
      <c r="AC1112" s="191"/>
      <c r="AD1112" s="191"/>
      <c r="AE1112" s="191"/>
      <c r="AF1112" s="191"/>
      <c r="AG1112" s="191"/>
      <c r="AH1112" s="191"/>
      <c r="AI1112" s="191"/>
      <c r="AJ1112" s="191"/>
      <c r="AK1112" s="191"/>
      <c r="AL1112" s="191"/>
      <c r="AM1112" s="192"/>
    </row>
    <row r="1113" spans="1:39" ht="12.9" customHeight="1" x14ac:dyDescent="0.2">
      <c r="B1113" s="53"/>
      <c r="C1113" s="54"/>
      <c r="D1113" s="149"/>
      <c r="E1113" s="150"/>
      <c r="F1113" s="77"/>
      <c r="G1113" s="78"/>
      <c r="H1113" s="78"/>
      <c r="I1113" s="78"/>
      <c r="J1113" s="78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9"/>
      <c r="V1113" s="201"/>
      <c r="W1113" s="202"/>
      <c r="X1113" s="103"/>
      <c r="Y1113" s="104"/>
      <c r="Z1113" s="104"/>
      <c r="AA1113" s="104"/>
      <c r="AB1113" s="104"/>
      <c r="AC1113" s="104"/>
      <c r="AD1113" s="104"/>
      <c r="AE1113" s="104"/>
      <c r="AF1113" s="104"/>
      <c r="AG1113" s="104"/>
      <c r="AH1113" s="104"/>
      <c r="AI1113" s="104"/>
      <c r="AJ1113" s="104"/>
      <c r="AK1113" s="104"/>
      <c r="AL1113" s="104"/>
      <c r="AM1113" s="105"/>
    </row>
    <row r="1114" spans="1:39" ht="12.9" customHeight="1" x14ac:dyDescent="0.2">
      <c r="B1114" s="53"/>
      <c r="C1114" s="54"/>
      <c r="D1114" s="149"/>
      <c r="E1114" s="150"/>
      <c r="F1114" s="77"/>
      <c r="G1114" s="78"/>
      <c r="H1114" s="78"/>
      <c r="I1114" s="78"/>
      <c r="J1114" s="78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9"/>
      <c r="V1114" s="205" t="s">
        <v>14</v>
      </c>
      <c r="W1114" s="206"/>
      <c r="X1114" s="190" t="str">
        <f>IF(VLOOKUP(A1105,入力シート!$A$8:$M$1000,9,0)="","",VLOOKUP(A1105,入力シート!$A$8:$M$1000,9,0))</f>
        <v/>
      </c>
      <c r="Y1114" s="211"/>
      <c r="Z1114" s="209" t="s">
        <v>17</v>
      </c>
      <c r="AA1114" s="206"/>
      <c r="AB1114" s="218" t="str">
        <f>IF(VLOOKUP(A1105,入力シート!$A$8:$M$1000,12,0)="","",VLOOKUP(A1105,入力シート!$A$8:$M$1000,12,0))</f>
        <v/>
      </c>
      <c r="AC1114" s="219"/>
      <c r="AD1114" s="219"/>
      <c r="AE1114" s="220"/>
      <c r="AF1114" s="209" t="s">
        <v>18</v>
      </c>
      <c r="AG1114" s="206"/>
      <c r="AH1114" s="214" t="str">
        <f>IF(X1114="","",IF(AB1114="","",X1114*AB1114))</f>
        <v/>
      </c>
      <c r="AI1114" s="215"/>
      <c r="AJ1114" s="215"/>
      <c r="AK1114" s="215"/>
      <c r="AL1114" s="215"/>
      <c r="AM1114" s="224"/>
    </row>
    <row r="1115" spans="1:39" ht="12.9" customHeight="1" thickBot="1" x14ac:dyDescent="0.25">
      <c r="B1115" s="53"/>
      <c r="C1115" s="54"/>
      <c r="D1115" s="151"/>
      <c r="E1115" s="152"/>
      <c r="F1115" s="80"/>
      <c r="G1115" s="81"/>
      <c r="H1115" s="81"/>
      <c r="I1115" s="81"/>
      <c r="J1115" s="81"/>
      <c r="K1115" s="81"/>
      <c r="L1115" s="81"/>
      <c r="M1115" s="81"/>
      <c r="N1115" s="81"/>
      <c r="O1115" s="81"/>
      <c r="P1115" s="81"/>
      <c r="Q1115" s="81"/>
      <c r="R1115" s="81"/>
      <c r="S1115" s="81"/>
      <c r="T1115" s="81"/>
      <c r="U1115" s="82"/>
      <c r="V1115" s="207"/>
      <c r="W1115" s="208"/>
      <c r="X1115" s="212"/>
      <c r="Y1115" s="213"/>
      <c r="Z1115" s="210"/>
      <c r="AA1115" s="208"/>
      <c r="AB1115" s="221"/>
      <c r="AC1115" s="222"/>
      <c r="AD1115" s="222"/>
      <c r="AE1115" s="223"/>
      <c r="AF1115" s="210"/>
      <c r="AG1115" s="208"/>
      <c r="AH1115" s="216"/>
      <c r="AI1115" s="217"/>
      <c r="AJ1115" s="217"/>
      <c r="AK1115" s="217"/>
      <c r="AL1115" s="217"/>
      <c r="AM1115" s="225"/>
    </row>
    <row r="1116" spans="1:39" ht="12.9" customHeight="1" thickTop="1" x14ac:dyDescent="0.2">
      <c r="B1116" s="53"/>
      <c r="C1116" s="54"/>
      <c r="D1116" s="35" t="s">
        <v>10</v>
      </c>
      <c r="E1116" s="36"/>
      <c r="F1116" s="39" t="str">
        <f>IF(VLOOKUP(A1105,入力シート!$A$8:$M$1000,6,0)="","",VLOOKUP(A1105,入力シート!$A$8:$M$1000,6,0))</f>
        <v/>
      </c>
      <c r="G1116" s="40"/>
      <c r="H1116" s="40"/>
      <c r="I1116" s="40"/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1"/>
      <c r="V1116" s="45"/>
      <c r="W1116" s="46"/>
      <c r="X1116" s="46"/>
      <c r="Y1116" s="46"/>
      <c r="Z1116" s="46"/>
      <c r="AA1116" s="46"/>
      <c r="AB1116" s="46"/>
      <c r="AC1116" s="46"/>
      <c r="AD1116" s="46"/>
      <c r="AE1116" s="46"/>
      <c r="AF1116" s="46"/>
      <c r="AG1116" s="46"/>
      <c r="AH1116" s="46"/>
      <c r="AI1116" s="46"/>
      <c r="AJ1116" s="46"/>
      <c r="AK1116" s="46"/>
      <c r="AL1116" s="46"/>
      <c r="AM1116" s="46"/>
    </row>
    <row r="1117" spans="1:39" ht="12.9" customHeight="1" thickBot="1" x14ac:dyDescent="0.25">
      <c r="B1117" s="55"/>
      <c r="C1117" s="56"/>
      <c r="D1117" s="37"/>
      <c r="E1117" s="38"/>
      <c r="F1117" s="42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4"/>
      <c r="V1117" s="47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48"/>
      <c r="AL1117" s="48"/>
      <c r="AM1117" s="48"/>
    </row>
    <row r="1118" spans="1:39" ht="14.1" customHeight="1" thickTop="1" x14ac:dyDescent="0.2">
      <c r="B1118" s="49" t="s">
        <v>24</v>
      </c>
      <c r="C1118" s="49"/>
      <c r="D1118" s="49"/>
      <c r="E1118" s="49"/>
      <c r="F1118" s="49"/>
      <c r="G1118" s="49"/>
      <c r="H1118" s="49"/>
      <c r="I1118" s="49"/>
      <c r="J1118" s="49"/>
      <c r="K1118" s="49"/>
      <c r="L1118" s="49"/>
      <c r="M1118" s="49"/>
      <c r="N1118" s="49"/>
      <c r="O1118" s="49"/>
      <c r="P1118" s="49"/>
      <c r="Q1118" s="49"/>
      <c r="R1118" s="49"/>
      <c r="S1118" s="49"/>
      <c r="T1118" s="49"/>
      <c r="U1118" s="49"/>
      <c r="AB1118" s="17" t="s">
        <v>20</v>
      </c>
      <c r="AC1118" s="18"/>
      <c r="AD1118" s="18"/>
      <c r="AE1118" s="19"/>
      <c r="AF1118" s="11" t="s">
        <v>21</v>
      </c>
      <c r="AG1118" s="12"/>
      <c r="AH1118" s="12"/>
      <c r="AI1118" s="12"/>
      <c r="AJ1118" s="12"/>
      <c r="AK1118" s="12"/>
      <c r="AL1118" s="12"/>
      <c r="AM1118" s="13"/>
    </row>
    <row r="1119" spans="1:39" ht="14.1" customHeight="1" x14ac:dyDescent="0.2">
      <c r="B1119" s="50"/>
      <c r="C1119" s="50"/>
      <c r="D1119" s="50"/>
      <c r="E1119" s="50"/>
      <c r="F1119" s="50"/>
      <c r="G1119" s="50"/>
      <c r="H1119" s="50"/>
      <c r="I1119" s="50"/>
      <c r="J1119" s="50"/>
      <c r="K1119" s="50"/>
      <c r="L1119" s="50"/>
      <c r="M1119" s="50"/>
      <c r="N1119" s="50"/>
      <c r="O1119" s="50"/>
      <c r="P1119" s="50"/>
      <c r="Q1119" s="50"/>
      <c r="R1119" s="50"/>
      <c r="S1119" s="50"/>
      <c r="T1119" s="50"/>
      <c r="U1119" s="50"/>
      <c r="AB1119" s="20"/>
      <c r="AC1119" s="21"/>
      <c r="AD1119" s="21"/>
      <c r="AE1119" s="22"/>
      <c r="AF1119" s="14"/>
      <c r="AG1119" s="15"/>
      <c r="AH1119" s="15"/>
      <c r="AI1119" s="15"/>
      <c r="AJ1119" s="15"/>
      <c r="AK1119" s="15"/>
      <c r="AL1119" s="15"/>
      <c r="AM1119" s="16"/>
    </row>
    <row r="1120" spans="1:39" ht="14.1" customHeight="1" x14ac:dyDescent="0.2">
      <c r="B1120" s="17" t="s">
        <v>25</v>
      </c>
      <c r="C1120" s="18"/>
      <c r="D1120" s="18"/>
      <c r="E1120" s="19"/>
      <c r="F1120" s="11"/>
      <c r="G1120" s="12"/>
      <c r="H1120" s="12"/>
      <c r="I1120" s="12"/>
      <c r="J1120" s="12"/>
      <c r="K1120" s="13"/>
      <c r="L1120" s="17" t="s">
        <v>26</v>
      </c>
      <c r="M1120" s="18"/>
      <c r="N1120" s="18"/>
      <c r="O1120" s="19"/>
      <c r="P1120" s="11"/>
      <c r="Q1120" s="12"/>
      <c r="R1120" s="12"/>
      <c r="S1120" s="12"/>
      <c r="T1120" s="12"/>
      <c r="U1120" s="13"/>
      <c r="W1120" s="23" t="s">
        <v>23</v>
      </c>
      <c r="X1120" s="25" t="str">
        <f>IF(SUM(X1075,X1088,X1101,X1114)=0,"",SUM(X1075,X1088,X1101,X1114))</f>
        <v/>
      </c>
      <c r="Y1120" s="18"/>
      <c r="Z1120" s="26"/>
      <c r="AA1120" s="23" t="s">
        <v>18</v>
      </c>
      <c r="AB1120" s="29" t="str">
        <f>IF(SUM(AH1075,AH1088,AH1101,AH1114)=0,"",SUM(AH1075,AH1088,AH1101,AH1114))</f>
        <v/>
      </c>
      <c r="AC1120" s="30"/>
      <c r="AD1120" s="30"/>
      <c r="AE1120" s="30"/>
      <c r="AF1120" s="30"/>
      <c r="AG1120" s="30"/>
      <c r="AH1120" s="31"/>
      <c r="AI1120" s="23" t="s">
        <v>22</v>
      </c>
      <c r="AJ1120" s="11"/>
      <c r="AK1120" s="12"/>
      <c r="AL1120" s="12"/>
      <c r="AM1120" s="13"/>
    </row>
    <row r="1121" spans="1:41" ht="14.1" customHeight="1" x14ac:dyDescent="0.2">
      <c r="B1121" s="20"/>
      <c r="C1121" s="21"/>
      <c r="D1121" s="21"/>
      <c r="E1121" s="22"/>
      <c r="F1121" s="14"/>
      <c r="G1121" s="15"/>
      <c r="H1121" s="15"/>
      <c r="I1121" s="15"/>
      <c r="J1121" s="15"/>
      <c r="K1121" s="16"/>
      <c r="L1121" s="20"/>
      <c r="M1121" s="21"/>
      <c r="N1121" s="21"/>
      <c r="O1121" s="22"/>
      <c r="P1121" s="14"/>
      <c r="Q1121" s="15"/>
      <c r="R1121" s="15"/>
      <c r="S1121" s="15"/>
      <c r="T1121" s="15"/>
      <c r="U1121" s="16"/>
      <c r="W1121" s="24"/>
      <c r="X1121" s="27"/>
      <c r="Y1121" s="21"/>
      <c r="Z1121" s="28"/>
      <c r="AA1121" s="24"/>
      <c r="AB1121" s="32"/>
      <c r="AC1121" s="33"/>
      <c r="AD1121" s="33"/>
      <c r="AE1121" s="33"/>
      <c r="AF1121" s="33"/>
      <c r="AG1121" s="33"/>
      <c r="AH1121" s="34"/>
      <c r="AI1121" s="24"/>
      <c r="AJ1121" s="14"/>
      <c r="AK1121" s="15"/>
      <c r="AL1121" s="15"/>
      <c r="AM1121" s="16"/>
    </row>
    <row r="1123" spans="1:41" ht="23.1" customHeight="1" x14ac:dyDescent="0.2">
      <c r="A1123" s="127" t="s">
        <v>1089</v>
      </c>
      <c r="B1123" s="9" t="s">
        <v>27</v>
      </c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5"/>
      <c r="X1123" s="5"/>
      <c r="Y1123" s="6"/>
      <c r="Z1123" s="226" t="s">
        <v>3</v>
      </c>
      <c r="AA1123" s="227"/>
      <c r="AB1123" s="227"/>
      <c r="AC1123" s="227"/>
      <c r="AD1123" s="227"/>
      <c r="AE1123" s="228"/>
      <c r="AF1123" s="186" t="s">
        <v>4</v>
      </c>
      <c r="AG1123" s="187"/>
      <c r="AH1123" s="191" t="str">
        <f>IF(F1126="","",A1125)</f>
        <v/>
      </c>
      <c r="AI1123" s="191"/>
      <c r="AJ1123" s="184" t="s">
        <v>2</v>
      </c>
      <c r="AK1123" s="191" t="str">
        <f>IF(F1126="","",AK1057)</f>
        <v/>
      </c>
      <c r="AL1123" s="191"/>
      <c r="AM1123" s="84" t="s">
        <v>1</v>
      </c>
    </row>
    <row r="1124" spans="1:41" ht="14.1" customHeight="1" thickBot="1" x14ac:dyDescent="0.25">
      <c r="B1124" s="10" t="s">
        <v>0</v>
      </c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  <c r="S1124" s="10"/>
      <c r="T1124" s="10"/>
      <c r="U1124" s="10"/>
      <c r="V1124" s="10"/>
      <c r="W1124" s="7"/>
      <c r="X1124" s="7"/>
      <c r="Y1124" s="8"/>
      <c r="Z1124" s="229"/>
      <c r="AA1124" s="230"/>
      <c r="AB1124" s="230"/>
      <c r="AC1124" s="230"/>
      <c r="AD1124" s="230"/>
      <c r="AE1124" s="231"/>
      <c r="AF1124" s="188"/>
      <c r="AG1124" s="189"/>
      <c r="AH1124" s="232"/>
      <c r="AI1124" s="232"/>
      <c r="AJ1124" s="185"/>
      <c r="AK1124" s="232"/>
      <c r="AL1124" s="232"/>
      <c r="AM1124" s="85"/>
    </row>
    <row r="1125" spans="1:41" ht="14.1" customHeight="1" thickTop="1" x14ac:dyDescent="0.2">
      <c r="A1125" s="1">
        <f>+A1059+1</f>
        <v>18</v>
      </c>
      <c r="B1125" s="86" t="s">
        <v>6</v>
      </c>
      <c r="C1125" s="87"/>
      <c r="D1125" s="57" t="s">
        <v>5</v>
      </c>
      <c r="E1125" s="58"/>
      <c r="F1125" s="63" t="s">
        <v>8</v>
      </c>
      <c r="G1125" s="64"/>
      <c r="H1125" s="64"/>
      <c r="I1125" s="92"/>
      <c r="J1125" s="92"/>
      <c r="K1125" s="92"/>
      <c r="L1125" s="92"/>
      <c r="M1125" s="92"/>
      <c r="N1125" s="92"/>
      <c r="O1125" s="92"/>
      <c r="P1125" s="92"/>
      <c r="Q1125" s="92"/>
      <c r="R1125" s="92"/>
      <c r="S1125" s="92"/>
      <c r="T1125" s="92"/>
      <c r="U1125" s="93"/>
      <c r="V1125" s="94" t="s">
        <v>11</v>
      </c>
      <c r="W1125" s="95"/>
      <c r="X1125" s="96"/>
      <c r="Y1125" s="134" t="str">
        <f>IF(F1126="","",IF(入力シート!$F$5="","",入力シート!$F$5))</f>
        <v/>
      </c>
      <c r="Z1125" s="135"/>
      <c r="AA1125" s="135"/>
      <c r="AB1125" s="135"/>
      <c r="AC1125" s="135"/>
      <c r="AD1125" s="135"/>
      <c r="AE1125" s="135"/>
      <c r="AF1125" s="135"/>
      <c r="AG1125" s="135"/>
      <c r="AH1125" s="135"/>
      <c r="AI1125" s="135"/>
      <c r="AJ1125" s="135"/>
      <c r="AK1125" s="135"/>
      <c r="AL1125" s="135"/>
      <c r="AM1125" s="136"/>
      <c r="AO1125" s="1" t="str">
        <f>IF(F1126="","",AO1059+1)</f>
        <v/>
      </c>
    </row>
    <row r="1126" spans="1:41" ht="14.1" customHeight="1" x14ac:dyDescent="0.2">
      <c r="B1126" s="88"/>
      <c r="C1126" s="89"/>
      <c r="D1126" s="59"/>
      <c r="E1126" s="60"/>
      <c r="F1126" s="66" t="str">
        <f>IF(F1135="","",IF(入力シート!$B$5="","",IF(入力シート!$C$5="",入力シート!$B$5,CONCATENATE(入力シート!$B$5,$A$1,入力シート!$C$5))))</f>
        <v/>
      </c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70" t="s">
        <v>9</v>
      </c>
      <c r="U1126" s="106"/>
      <c r="V1126" s="97"/>
      <c r="W1126" s="98"/>
      <c r="X1126" s="99"/>
      <c r="Y1126" s="137"/>
      <c r="Z1126" s="138"/>
      <c r="AA1126" s="138"/>
      <c r="AB1126" s="138"/>
      <c r="AC1126" s="138"/>
      <c r="AD1126" s="138"/>
      <c r="AE1126" s="138"/>
      <c r="AF1126" s="138"/>
      <c r="AG1126" s="138"/>
      <c r="AH1126" s="138"/>
      <c r="AI1126" s="138"/>
      <c r="AJ1126" s="138"/>
      <c r="AK1126" s="138"/>
      <c r="AL1126" s="138"/>
      <c r="AM1126" s="139"/>
    </row>
    <row r="1127" spans="1:41" ht="14.1" customHeight="1" x14ac:dyDescent="0.2">
      <c r="B1127" s="88"/>
      <c r="C1127" s="89"/>
      <c r="D1127" s="61"/>
      <c r="E1127" s="62"/>
      <c r="F1127" s="68"/>
      <c r="G1127" s="69"/>
      <c r="H1127" s="69"/>
      <c r="I1127" s="69"/>
      <c r="J1127" s="69"/>
      <c r="K1127" s="69"/>
      <c r="L1127" s="69"/>
      <c r="M1127" s="69"/>
      <c r="N1127" s="69"/>
      <c r="O1127" s="69"/>
      <c r="P1127" s="69"/>
      <c r="Q1127" s="69"/>
      <c r="R1127" s="69"/>
      <c r="S1127" s="69"/>
      <c r="T1127" s="71"/>
      <c r="U1127" s="107"/>
      <c r="V1127" s="100"/>
      <c r="W1127" s="101"/>
      <c r="X1127" s="102"/>
      <c r="Y1127" s="140"/>
      <c r="Z1127" s="141"/>
      <c r="AA1127" s="141"/>
      <c r="AB1127" s="141"/>
      <c r="AC1127" s="141"/>
      <c r="AD1127" s="141"/>
      <c r="AE1127" s="141"/>
      <c r="AF1127" s="141"/>
      <c r="AG1127" s="141"/>
      <c r="AH1127" s="141"/>
      <c r="AI1127" s="141"/>
      <c r="AJ1127" s="141"/>
      <c r="AK1127" s="141"/>
      <c r="AL1127" s="141"/>
      <c r="AM1127" s="142"/>
    </row>
    <row r="1128" spans="1:41" ht="14.1" customHeight="1" x14ac:dyDescent="0.2">
      <c r="B1128" s="88"/>
      <c r="C1128" s="89"/>
      <c r="D1128" s="72" t="s">
        <v>7</v>
      </c>
      <c r="E1128" s="73"/>
      <c r="F1128" s="146" t="s">
        <v>12</v>
      </c>
      <c r="G1128" s="143" t="str">
        <f>IF(F1126="","",IF(入力シート!$D$5="","",入力シート!$D$5))</f>
        <v/>
      </c>
      <c r="H1128" s="144"/>
      <c r="I1128" s="144"/>
      <c r="J1128" s="144"/>
      <c r="K1128" s="144"/>
      <c r="L1128" s="145"/>
      <c r="M1128" s="110" t="s">
        <v>8</v>
      </c>
      <c r="N1128" s="111"/>
      <c r="O1128" s="111"/>
      <c r="P1128" s="112"/>
      <c r="Q1128" s="112"/>
      <c r="R1128" s="112"/>
      <c r="S1128" s="112"/>
      <c r="T1128" s="112"/>
      <c r="U1128" s="112"/>
      <c r="V1128" s="112"/>
      <c r="W1128" s="112"/>
      <c r="X1128" s="112"/>
      <c r="Y1128" s="112"/>
      <c r="Z1128" s="112"/>
      <c r="AA1128" s="112"/>
      <c r="AB1128" s="112"/>
      <c r="AC1128" s="112"/>
      <c r="AD1128" s="112"/>
      <c r="AE1128" s="112"/>
      <c r="AF1128" s="112"/>
      <c r="AG1128" s="112"/>
      <c r="AH1128" s="112"/>
      <c r="AI1128" s="112"/>
      <c r="AJ1128" s="112"/>
      <c r="AK1128" s="112"/>
      <c r="AL1128" s="112"/>
      <c r="AM1128" s="113"/>
    </row>
    <row r="1129" spans="1:41" ht="14.1" customHeight="1" x14ac:dyDescent="0.2">
      <c r="B1129" s="88"/>
      <c r="C1129" s="89"/>
      <c r="D1129" s="59"/>
      <c r="E1129" s="60"/>
      <c r="F1129" s="128" t="str">
        <f>IF(F1126="","",IF(入力シート!$E$5="","",入力シート!$E$5))</f>
        <v/>
      </c>
      <c r="G1129" s="129"/>
      <c r="H1129" s="129"/>
      <c r="I1129" s="129"/>
      <c r="J1129" s="129"/>
      <c r="K1129" s="129"/>
      <c r="L1129" s="129"/>
      <c r="M1129" s="129"/>
      <c r="N1129" s="129"/>
      <c r="O1129" s="129"/>
      <c r="P1129" s="129"/>
      <c r="Q1129" s="129"/>
      <c r="R1129" s="129"/>
      <c r="S1129" s="129"/>
      <c r="T1129" s="129"/>
      <c r="U1129" s="129"/>
      <c r="V1129" s="129"/>
      <c r="W1129" s="129"/>
      <c r="X1129" s="129"/>
      <c r="Y1129" s="129"/>
      <c r="Z1129" s="129"/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29"/>
      <c r="AM1129" s="130"/>
    </row>
    <row r="1130" spans="1:41" ht="14.1" customHeight="1" thickBot="1" x14ac:dyDescent="0.25">
      <c r="B1130" s="90"/>
      <c r="C1130" s="91"/>
      <c r="D1130" s="108"/>
      <c r="E1130" s="109"/>
      <c r="F1130" s="131"/>
      <c r="G1130" s="132"/>
      <c r="H1130" s="132"/>
      <c r="I1130" s="132"/>
      <c r="J1130" s="132"/>
      <c r="K1130" s="132"/>
      <c r="L1130" s="132"/>
      <c r="M1130" s="132"/>
      <c r="N1130" s="132"/>
      <c r="O1130" s="132"/>
      <c r="P1130" s="132"/>
      <c r="Q1130" s="132"/>
      <c r="R1130" s="132"/>
      <c r="S1130" s="132"/>
      <c r="T1130" s="132"/>
      <c r="U1130" s="132"/>
      <c r="V1130" s="132"/>
      <c r="W1130" s="132"/>
      <c r="X1130" s="132"/>
      <c r="Y1130" s="132"/>
      <c r="Z1130" s="132"/>
      <c r="AA1130" s="132"/>
      <c r="AB1130" s="132"/>
      <c r="AC1130" s="132"/>
      <c r="AD1130" s="132"/>
      <c r="AE1130" s="132"/>
      <c r="AF1130" s="132"/>
      <c r="AG1130" s="132"/>
      <c r="AH1130" s="132"/>
      <c r="AI1130" s="132"/>
      <c r="AJ1130" s="132"/>
      <c r="AK1130" s="132"/>
      <c r="AL1130" s="132"/>
      <c r="AM1130" s="133"/>
    </row>
    <row r="1131" spans="1:41" ht="6" customHeight="1" thickTop="1" thickBot="1" x14ac:dyDescent="0.25"/>
    <row r="1132" spans="1:41" ht="14.1" customHeight="1" thickTop="1" x14ac:dyDescent="0.2">
      <c r="A1132" s="1">
        <f>+A1066+4</f>
        <v>69</v>
      </c>
      <c r="B1132" s="83" t="s">
        <v>19</v>
      </c>
      <c r="C1132" s="52"/>
      <c r="D1132" s="147" t="s">
        <v>5</v>
      </c>
      <c r="E1132" s="148"/>
      <c r="F1132" s="63" t="s">
        <v>8</v>
      </c>
      <c r="G1132" s="64"/>
      <c r="H1132" s="64"/>
      <c r="I1132" s="65"/>
      <c r="J1132" s="65"/>
      <c r="K1132" s="65"/>
      <c r="L1132" s="65"/>
      <c r="M1132" s="65"/>
      <c r="N1132" s="65"/>
      <c r="O1132" s="65"/>
      <c r="P1132" s="65"/>
      <c r="Q1132" s="65"/>
      <c r="R1132" s="65"/>
      <c r="S1132" s="65"/>
      <c r="T1132" s="65"/>
      <c r="U1132" s="65"/>
      <c r="V1132" s="193" t="s">
        <v>13</v>
      </c>
      <c r="W1132" s="194"/>
      <c r="X1132" s="176"/>
      <c r="Y1132" s="179" t="str">
        <f>IF(Y1137="","",VLOOKUP(Y1137,入力シート!$A$110:$H$10000,2,0))</f>
        <v/>
      </c>
      <c r="Z1132" s="179"/>
      <c r="AA1132" s="179"/>
      <c r="AB1132" s="179"/>
      <c r="AC1132" s="179"/>
      <c r="AD1132" s="179"/>
      <c r="AE1132" s="179"/>
      <c r="AF1132" s="179"/>
      <c r="AG1132" s="179"/>
      <c r="AH1132" s="179"/>
      <c r="AI1132" s="179"/>
      <c r="AJ1132" s="179"/>
      <c r="AK1132" s="179"/>
      <c r="AL1132" s="179"/>
      <c r="AM1132" s="180"/>
    </row>
    <row r="1133" spans="1:41" ht="12.6" customHeight="1" x14ac:dyDescent="0.2">
      <c r="B1133" s="53"/>
      <c r="C1133" s="54"/>
      <c r="D1133" s="149"/>
      <c r="E1133" s="150"/>
      <c r="F1133" s="161" t="str">
        <f>IF(VLOOKUP(A1132,入力シート!$A$8:$M$1000,2,0)="","",IF(VLOOKUP(A1132,入力シート!$A$8:$M$1000,3,0)="","",VLOOKUP(A1132,入力シート!$A$8:$M$1000,2,0)))</f>
        <v/>
      </c>
      <c r="G1133" s="162"/>
      <c r="H1133" s="162"/>
      <c r="I1133" s="162"/>
      <c r="J1133" s="162"/>
      <c r="K1133" s="162"/>
      <c r="L1133" s="162"/>
      <c r="M1133" s="162"/>
      <c r="N1133" s="162"/>
      <c r="O1133" s="162"/>
      <c r="P1133" s="162"/>
      <c r="Q1133" s="162"/>
      <c r="R1133" s="162"/>
      <c r="S1133" s="162"/>
      <c r="T1133" s="2"/>
      <c r="U1133" s="2"/>
      <c r="V1133" s="195"/>
      <c r="W1133" s="196"/>
      <c r="X1133" s="177"/>
      <c r="Y1133" s="172"/>
      <c r="Z1133" s="172"/>
      <c r="AA1133" s="172"/>
      <c r="AB1133" s="172"/>
      <c r="AC1133" s="172"/>
      <c r="AD1133" s="172"/>
      <c r="AE1133" s="172"/>
      <c r="AF1133" s="172"/>
      <c r="AG1133" s="172"/>
      <c r="AH1133" s="172"/>
      <c r="AI1133" s="172"/>
      <c r="AJ1133" s="172"/>
      <c r="AK1133" s="172"/>
      <c r="AL1133" s="172"/>
      <c r="AM1133" s="181"/>
    </row>
    <row r="1134" spans="1:41" ht="12.6" customHeight="1" x14ac:dyDescent="0.2">
      <c r="B1134" s="53"/>
      <c r="C1134" s="54"/>
      <c r="D1134" s="149"/>
      <c r="E1134" s="150"/>
      <c r="F1134" s="163"/>
      <c r="G1134" s="164"/>
      <c r="H1134" s="164"/>
      <c r="I1134" s="164"/>
      <c r="J1134" s="164"/>
      <c r="K1134" s="164"/>
      <c r="L1134" s="164"/>
      <c r="M1134" s="164"/>
      <c r="N1134" s="164"/>
      <c r="O1134" s="164"/>
      <c r="P1134" s="164"/>
      <c r="Q1134" s="164"/>
      <c r="R1134" s="164"/>
      <c r="S1134" s="164"/>
      <c r="T1134" s="2"/>
      <c r="U1134" s="2"/>
      <c r="V1134" s="195"/>
      <c r="W1134" s="196"/>
      <c r="X1134" s="177"/>
      <c r="Y1134" s="172"/>
      <c r="Z1134" s="172"/>
      <c r="AA1134" s="172"/>
      <c r="AB1134" s="172"/>
      <c r="AC1134" s="172"/>
      <c r="AD1134" s="172"/>
      <c r="AE1134" s="172"/>
      <c r="AF1134" s="172"/>
      <c r="AG1134" s="172"/>
      <c r="AH1134" s="172"/>
      <c r="AI1134" s="172"/>
      <c r="AJ1134" s="172"/>
      <c r="AK1134" s="172"/>
      <c r="AL1134" s="172"/>
      <c r="AM1134" s="181"/>
    </row>
    <row r="1135" spans="1:41" ht="12.9" customHeight="1" x14ac:dyDescent="0.2">
      <c r="B1135" s="53"/>
      <c r="C1135" s="54"/>
      <c r="D1135" s="149"/>
      <c r="E1135" s="150"/>
      <c r="F1135" s="66" t="str">
        <f>IF(VLOOKUP(A1132,入力シート!$A$8:$M$1000,2,0)="","",IF(VLOOKUP(A1132,入力シート!$A$8:$M$1000,3,0)="",VLOOKUP(A1132,入力シート!$A$8:$M$1000,2,0),VLOOKUP(A1132,入力シート!$A$8:$M$1000,3,0)))</f>
        <v/>
      </c>
      <c r="G1135" s="67"/>
      <c r="H1135" s="67"/>
      <c r="I1135" s="67"/>
      <c r="J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70" t="s">
        <v>9</v>
      </c>
      <c r="U1135" s="70"/>
      <c r="V1135" s="195"/>
      <c r="W1135" s="196"/>
      <c r="X1135" s="177"/>
      <c r="Y1135" s="172"/>
      <c r="Z1135" s="172"/>
      <c r="AA1135" s="172"/>
      <c r="AB1135" s="172"/>
      <c r="AC1135" s="172"/>
      <c r="AD1135" s="172"/>
      <c r="AE1135" s="172"/>
      <c r="AF1135" s="172"/>
      <c r="AG1135" s="172"/>
      <c r="AH1135" s="172"/>
      <c r="AI1135" s="172"/>
      <c r="AJ1135" s="172"/>
      <c r="AK1135" s="172"/>
      <c r="AL1135" s="172"/>
      <c r="AM1135" s="181"/>
    </row>
    <row r="1136" spans="1:41" ht="12.9" customHeight="1" thickBot="1" x14ac:dyDescent="0.25">
      <c r="B1136" s="53"/>
      <c r="C1136" s="54"/>
      <c r="D1136" s="151"/>
      <c r="E1136" s="152"/>
      <c r="F1136" s="68"/>
      <c r="G1136" s="69"/>
      <c r="H1136" s="69"/>
      <c r="I1136" s="69"/>
      <c r="J1136" s="69"/>
      <c r="K1136" s="69"/>
      <c r="L1136" s="69"/>
      <c r="M1136" s="69"/>
      <c r="N1136" s="69"/>
      <c r="O1136" s="69"/>
      <c r="P1136" s="69"/>
      <c r="Q1136" s="69"/>
      <c r="R1136" s="69"/>
      <c r="S1136" s="69"/>
      <c r="T1136" s="71"/>
      <c r="U1136" s="71"/>
      <c r="V1136" s="197"/>
      <c r="W1136" s="198"/>
      <c r="X1136" s="178"/>
      <c r="Y1136" s="182"/>
      <c r="Z1136" s="182"/>
      <c r="AA1136" s="182"/>
      <c r="AB1136" s="182"/>
      <c r="AC1136" s="182"/>
      <c r="AD1136" s="182"/>
      <c r="AE1136" s="182"/>
      <c r="AF1136" s="182"/>
      <c r="AG1136" s="182"/>
      <c r="AH1136" s="182"/>
      <c r="AI1136" s="182"/>
      <c r="AJ1136" s="182"/>
      <c r="AK1136" s="182"/>
      <c r="AL1136" s="182"/>
      <c r="AM1136" s="183"/>
    </row>
    <row r="1137" spans="1:39" ht="12.9" customHeight="1" x14ac:dyDescent="0.2">
      <c r="B1137" s="53"/>
      <c r="C1137" s="54"/>
      <c r="D1137" s="153" t="s">
        <v>7</v>
      </c>
      <c r="E1137" s="154"/>
      <c r="F1137" s="159" t="s">
        <v>12</v>
      </c>
      <c r="G1137" s="165" t="str">
        <f>IF(VLOOKUP(A1132,入力シート!$A$8:$M$1000,4,0)="","",VLOOKUP(A1132,入力シート!$A$8:$M$1000,4,0))</f>
        <v/>
      </c>
      <c r="H1137" s="166"/>
      <c r="I1137" s="166"/>
      <c r="J1137" s="166"/>
      <c r="K1137" s="166"/>
      <c r="L1137" s="166"/>
      <c r="M1137" s="155"/>
      <c r="N1137" s="155"/>
      <c r="O1137" s="155"/>
      <c r="P1137" s="155"/>
      <c r="Q1137" s="155"/>
      <c r="R1137" s="155"/>
      <c r="S1137" s="155"/>
      <c r="T1137" s="155"/>
      <c r="U1137" s="156"/>
      <c r="V1137" s="199" t="s">
        <v>15</v>
      </c>
      <c r="W1137" s="200"/>
      <c r="X1137" s="173"/>
      <c r="Y1137" s="174" t="str">
        <f>IF(VLOOKUP(A1132,入力シート!$A$8:$M$1000,7,0)="","",VLOOKUP(A1132,入力シート!$A$8:$M$1000,7,0))</f>
        <v/>
      </c>
      <c r="Z1137" s="174"/>
      <c r="AA1137" s="174"/>
      <c r="AB1137" s="174"/>
      <c r="AC1137" s="174"/>
      <c r="AD1137" s="174"/>
      <c r="AE1137" s="174"/>
      <c r="AF1137" s="174"/>
      <c r="AG1137" s="174"/>
      <c r="AH1137" s="174"/>
      <c r="AI1137" s="174"/>
      <c r="AJ1137" s="174"/>
      <c r="AK1137" s="174"/>
      <c r="AL1137" s="174"/>
      <c r="AM1137" s="175"/>
    </row>
    <row r="1138" spans="1:39" ht="12.9" customHeight="1" x14ac:dyDescent="0.2">
      <c r="B1138" s="53"/>
      <c r="C1138" s="54"/>
      <c r="D1138" s="149"/>
      <c r="E1138" s="150"/>
      <c r="F1138" s="160"/>
      <c r="G1138" s="167"/>
      <c r="H1138" s="168"/>
      <c r="I1138" s="168"/>
      <c r="J1138" s="168"/>
      <c r="K1138" s="168"/>
      <c r="L1138" s="168"/>
      <c r="M1138" s="157"/>
      <c r="N1138" s="157"/>
      <c r="O1138" s="157"/>
      <c r="P1138" s="157"/>
      <c r="Q1138" s="157"/>
      <c r="R1138" s="157"/>
      <c r="S1138" s="157"/>
      <c r="T1138" s="157"/>
      <c r="U1138" s="158"/>
      <c r="V1138" s="201"/>
      <c r="W1138" s="202"/>
      <c r="X1138" s="169"/>
      <c r="Y1138" s="170"/>
      <c r="Z1138" s="170"/>
      <c r="AA1138" s="170"/>
      <c r="AB1138" s="170"/>
      <c r="AC1138" s="170"/>
      <c r="AD1138" s="170"/>
      <c r="AE1138" s="170"/>
      <c r="AF1138" s="170"/>
      <c r="AG1138" s="170"/>
      <c r="AH1138" s="170"/>
      <c r="AI1138" s="170"/>
      <c r="AJ1138" s="170"/>
      <c r="AK1138" s="170"/>
      <c r="AL1138" s="170"/>
      <c r="AM1138" s="171"/>
    </row>
    <row r="1139" spans="1:39" ht="12.9" customHeight="1" x14ac:dyDescent="0.2">
      <c r="B1139" s="53"/>
      <c r="C1139" s="54"/>
      <c r="D1139" s="149"/>
      <c r="E1139" s="150"/>
      <c r="F1139" s="74" t="str">
        <f>IF(VLOOKUP(A1132,入力シート!$A$8:$M$1000,5,0)="","",VLOOKUP(A1132,入力シート!$A$8:$M$1000,5,0))</f>
        <v/>
      </c>
      <c r="G1139" s="75"/>
      <c r="H1139" s="75"/>
      <c r="I1139" s="75"/>
      <c r="J1139" s="75"/>
      <c r="K1139" s="75"/>
      <c r="L1139" s="75"/>
      <c r="M1139" s="75"/>
      <c r="N1139" s="75"/>
      <c r="O1139" s="75"/>
      <c r="P1139" s="75"/>
      <c r="Q1139" s="75"/>
      <c r="R1139" s="75"/>
      <c r="S1139" s="75"/>
      <c r="T1139" s="75"/>
      <c r="U1139" s="76"/>
      <c r="V1139" s="203" t="s">
        <v>16</v>
      </c>
      <c r="W1139" s="204"/>
      <c r="X1139" s="190" t="str">
        <f>IF(Y1137="","",IF(VLOOKUP(Y1137,入力シート!$A$110:$H$1000,3,0)="","",VLOOKUP(Y1137,入力シート!$A$110:$H$1000,3,0)))</f>
        <v/>
      </c>
      <c r="Y1139" s="191"/>
      <c r="Z1139" s="191"/>
      <c r="AA1139" s="191"/>
      <c r="AB1139" s="191"/>
      <c r="AC1139" s="191"/>
      <c r="AD1139" s="191"/>
      <c r="AE1139" s="191"/>
      <c r="AF1139" s="191"/>
      <c r="AG1139" s="191"/>
      <c r="AH1139" s="191"/>
      <c r="AI1139" s="191"/>
      <c r="AJ1139" s="191"/>
      <c r="AK1139" s="191"/>
      <c r="AL1139" s="191"/>
      <c r="AM1139" s="192"/>
    </row>
    <row r="1140" spans="1:39" ht="12.9" customHeight="1" x14ac:dyDescent="0.2">
      <c r="B1140" s="53"/>
      <c r="C1140" s="54"/>
      <c r="D1140" s="149"/>
      <c r="E1140" s="150"/>
      <c r="F1140" s="77"/>
      <c r="G1140" s="78"/>
      <c r="H1140" s="78"/>
      <c r="I1140" s="78"/>
      <c r="J1140" s="78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9"/>
      <c r="V1140" s="201"/>
      <c r="W1140" s="202"/>
      <c r="X1140" s="103"/>
      <c r="Y1140" s="104"/>
      <c r="Z1140" s="104"/>
      <c r="AA1140" s="104"/>
      <c r="AB1140" s="104"/>
      <c r="AC1140" s="104"/>
      <c r="AD1140" s="104"/>
      <c r="AE1140" s="104"/>
      <c r="AF1140" s="104"/>
      <c r="AG1140" s="104"/>
      <c r="AH1140" s="104"/>
      <c r="AI1140" s="104"/>
      <c r="AJ1140" s="104"/>
      <c r="AK1140" s="104"/>
      <c r="AL1140" s="104"/>
      <c r="AM1140" s="105"/>
    </row>
    <row r="1141" spans="1:39" ht="12.9" customHeight="1" x14ac:dyDescent="0.2">
      <c r="B1141" s="53"/>
      <c r="C1141" s="54"/>
      <c r="D1141" s="149"/>
      <c r="E1141" s="150"/>
      <c r="F1141" s="77"/>
      <c r="G1141" s="78"/>
      <c r="H1141" s="78"/>
      <c r="I1141" s="78"/>
      <c r="J1141" s="78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9"/>
      <c r="V1141" s="205" t="s">
        <v>14</v>
      </c>
      <c r="W1141" s="206"/>
      <c r="X1141" s="190" t="str">
        <f>IF(VLOOKUP(A1132,入力シート!$A$8:$M$1000,9,0)="","",VLOOKUP(A1132,入力シート!$A$8:$M$1000,9,0))</f>
        <v/>
      </c>
      <c r="Y1141" s="211"/>
      <c r="Z1141" s="209" t="s">
        <v>17</v>
      </c>
      <c r="AA1141" s="206"/>
      <c r="AB1141" s="218" t="str">
        <f>IF(VLOOKUP(A1132,入力シート!$A$8:$M$1000,12,0)="","",VLOOKUP(A1132,入力シート!$A$8:$M$1000,12,0))</f>
        <v/>
      </c>
      <c r="AC1141" s="219"/>
      <c r="AD1141" s="219"/>
      <c r="AE1141" s="220"/>
      <c r="AF1141" s="209" t="s">
        <v>18</v>
      </c>
      <c r="AG1141" s="206"/>
      <c r="AH1141" s="214" t="str">
        <f>IF(X1141="","",IF(AB1141="","",X1141*AB1141))</f>
        <v/>
      </c>
      <c r="AI1141" s="215"/>
      <c r="AJ1141" s="215"/>
      <c r="AK1141" s="215"/>
      <c r="AL1141" s="215"/>
      <c r="AM1141" s="224"/>
    </row>
    <row r="1142" spans="1:39" ht="12.9" customHeight="1" thickBot="1" x14ac:dyDescent="0.25">
      <c r="B1142" s="53"/>
      <c r="C1142" s="54"/>
      <c r="D1142" s="151"/>
      <c r="E1142" s="152"/>
      <c r="F1142" s="80"/>
      <c r="G1142" s="81"/>
      <c r="H1142" s="81"/>
      <c r="I1142" s="81"/>
      <c r="J1142" s="81"/>
      <c r="K1142" s="81"/>
      <c r="L1142" s="81"/>
      <c r="M1142" s="81"/>
      <c r="N1142" s="81"/>
      <c r="O1142" s="81"/>
      <c r="P1142" s="81"/>
      <c r="Q1142" s="81"/>
      <c r="R1142" s="81"/>
      <c r="S1142" s="81"/>
      <c r="T1142" s="81"/>
      <c r="U1142" s="82"/>
      <c r="V1142" s="207"/>
      <c r="W1142" s="208"/>
      <c r="X1142" s="212"/>
      <c r="Y1142" s="213"/>
      <c r="Z1142" s="210"/>
      <c r="AA1142" s="208"/>
      <c r="AB1142" s="221"/>
      <c r="AC1142" s="222"/>
      <c r="AD1142" s="222"/>
      <c r="AE1142" s="223"/>
      <c r="AF1142" s="210"/>
      <c r="AG1142" s="208"/>
      <c r="AH1142" s="216"/>
      <c r="AI1142" s="217"/>
      <c r="AJ1142" s="217"/>
      <c r="AK1142" s="217"/>
      <c r="AL1142" s="217"/>
      <c r="AM1142" s="225"/>
    </row>
    <row r="1143" spans="1:39" ht="12.9" customHeight="1" thickTop="1" x14ac:dyDescent="0.2">
      <c r="B1143" s="53"/>
      <c r="C1143" s="54"/>
      <c r="D1143" s="35" t="s">
        <v>10</v>
      </c>
      <c r="E1143" s="36"/>
      <c r="F1143" s="39" t="str">
        <f>IF(VLOOKUP(A1132,入力シート!$A$8:$M$1000,6,0)="","",VLOOKUP(A1132,入力シート!$A$8:$M$1000,6,0))</f>
        <v/>
      </c>
      <c r="G1143" s="40"/>
      <c r="H1143" s="40"/>
      <c r="I1143" s="40"/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1"/>
      <c r="V1143" s="45"/>
      <c r="W1143" s="46"/>
      <c r="X1143" s="46"/>
      <c r="Y1143" s="46"/>
      <c r="Z1143" s="46"/>
      <c r="AA1143" s="46"/>
      <c r="AB1143" s="46"/>
      <c r="AC1143" s="46"/>
      <c r="AD1143" s="46"/>
      <c r="AE1143" s="46"/>
      <c r="AF1143" s="46"/>
      <c r="AG1143" s="46"/>
      <c r="AH1143" s="46"/>
      <c r="AI1143" s="46"/>
      <c r="AJ1143" s="46"/>
      <c r="AK1143" s="46"/>
      <c r="AL1143" s="46"/>
      <c r="AM1143" s="46"/>
    </row>
    <row r="1144" spans="1:39" ht="12.9" customHeight="1" thickBot="1" x14ac:dyDescent="0.25">
      <c r="B1144" s="55"/>
      <c r="C1144" s="56"/>
      <c r="D1144" s="37"/>
      <c r="E1144" s="38"/>
      <c r="F1144" s="42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4"/>
      <c r="V1144" s="47"/>
      <c r="W1144" s="48"/>
      <c r="X1144" s="48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48"/>
      <c r="AK1144" s="48"/>
      <c r="AL1144" s="48"/>
      <c r="AM1144" s="48"/>
    </row>
    <row r="1145" spans="1:39" ht="14.1" customHeight="1" thickTop="1" x14ac:dyDescent="0.2">
      <c r="A1145" s="1">
        <f>+A1132+1</f>
        <v>70</v>
      </c>
      <c r="B1145" s="51" t="s">
        <v>1081</v>
      </c>
      <c r="C1145" s="52"/>
      <c r="D1145" s="147" t="s">
        <v>5</v>
      </c>
      <c r="E1145" s="148"/>
      <c r="F1145" s="63" t="s">
        <v>8</v>
      </c>
      <c r="G1145" s="64"/>
      <c r="H1145" s="64"/>
      <c r="I1145" s="65"/>
      <c r="J1145" s="65"/>
      <c r="K1145" s="65"/>
      <c r="L1145" s="65"/>
      <c r="M1145" s="65"/>
      <c r="N1145" s="65"/>
      <c r="O1145" s="65"/>
      <c r="P1145" s="65"/>
      <c r="Q1145" s="65"/>
      <c r="R1145" s="65"/>
      <c r="S1145" s="65"/>
      <c r="T1145" s="65"/>
      <c r="U1145" s="65"/>
      <c r="V1145" s="193" t="s">
        <v>13</v>
      </c>
      <c r="W1145" s="194"/>
      <c r="X1145" s="176"/>
      <c r="Y1145" s="179" t="str">
        <f>IF(Y1150="","",VLOOKUP(Y1150,入力シート!$A$110:$H$10000,2,0))</f>
        <v/>
      </c>
      <c r="Z1145" s="179"/>
      <c r="AA1145" s="179"/>
      <c r="AB1145" s="179"/>
      <c r="AC1145" s="179"/>
      <c r="AD1145" s="179"/>
      <c r="AE1145" s="179"/>
      <c r="AF1145" s="179"/>
      <c r="AG1145" s="179"/>
      <c r="AH1145" s="179"/>
      <c r="AI1145" s="179"/>
      <c r="AJ1145" s="179"/>
      <c r="AK1145" s="179"/>
      <c r="AL1145" s="179"/>
      <c r="AM1145" s="180"/>
    </row>
    <row r="1146" spans="1:39" ht="12.6" customHeight="1" x14ac:dyDescent="0.2">
      <c r="B1146" s="53"/>
      <c r="C1146" s="54"/>
      <c r="D1146" s="149"/>
      <c r="E1146" s="150"/>
      <c r="F1146" s="161" t="str">
        <f>IF(VLOOKUP(A1145,入力シート!$A$8:$M$1000,2,0)="","",IF(VLOOKUP(A1145,入力シート!$A$8:$M$1000,3,0)="","",VLOOKUP(A1145,入力シート!$A$8:$M$1000,2,0)))</f>
        <v/>
      </c>
      <c r="G1146" s="162"/>
      <c r="H1146" s="162"/>
      <c r="I1146" s="162"/>
      <c r="J1146" s="162"/>
      <c r="K1146" s="162"/>
      <c r="L1146" s="162"/>
      <c r="M1146" s="162"/>
      <c r="N1146" s="162"/>
      <c r="O1146" s="162"/>
      <c r="P1146" s="162"/>
      <c r="Q1146" s="162"/>
      <c r="R1146" s="162"/>
      <c r="S1146" s="162"/>
      <c r="T1146" s="2"/>
      <c r="U1146" s="2"/>
      <c r="V1146" s="195"/>
      <c r="W1146" s="196"/>
      <c r="X1146" s="177"/>
      <c r="Y1146" s="172"/>
      <c r="Z1146" s="172"/>
      <c r="AA1146" s="172"/>
      <c r="AB1146" s="172"/>
      <c r="AC1146" s="172"/>
      <c r="AD1146" s="172"/>
      <c r="AE1146" s="172"/>
      <c r="AF1146" s="172"/>
      <c r="AG1146" s="172"/>
      <c r="AH1146" s="172"/>
      <c r="AI1146" s="172"/>
      <c r="AJ1146" s="172"/>
      <c r="AK1146" s="172"/>
      <c r="AL1146" s="172"/>
      <c r="AM1146" s="181"/>
    </row>
    <row r="1147" spans="1:39" ht="12.6" customHeight="1" x14ac:dyDescent="0.2">
      <c r="B1147" s="53"/>
      <c r="C1147" s="54"/>
      <c r="D1147" s="149"/>
      <c r="E1147" s="150"/>
      <c r="F1147" s="163"/>
      <c r="G1147" s="164"/>
      <c r="H1147" s="164"/>
      <c r="I1147" s="164"/>
      <c r="J1147" s="164"/>
      <c r="K1147" s="164"/>
      <c r="L1147" s="164"/>
      <c r="M1147" s="164"/>
      <c r="N1147" s="164"/>
      <c r="O1147" s="164"/>
      <c r="P1147" s="164"/>
      <c r="Q1147" s="164"/>
      <c r="R1147" s="164"/>
      <c r="S1147" s="164"/>
      <c r="T1147" s="2"/>
      <c r="U1147" s="2"/>
      <c r="V1147" s="195"/>
      <c r="W1147" s="196"/>
      <c r="X1147" s="177"/>
      <c r="Y1147" s="172"/>
      <c r="Z1147" s="172"/>
      <c r="AA1147" s="172"/>
      <c r="AB1147" s="172"/>
      <c r="AC1147" s="172"/>
      <c r="AD1147" s="172"/>
      <c r="AE1147" s="172"/>
      <c r="AF1147" s="172"/>
      <c r="AG1147" s="172"/>
      <c r="AH1147" s="172"/>
      <c r="AI1147" s="172"/>
      <c r="AJ1147" s="172"/>
      <c r="AK1147" s="172"/>
      <c r="AL1147" s="172"/>
      <c r="AM1147" s="181"/>
    </row>
    <row r="1148" spans="1:39" ht="12.9" customHeight="1" x14ac:dyDescent="0.2">
      <c r="B1148" s="53"/>
      <c r="C1148" s="54"/>
      <c r="D1148" s="149"/>
      <c r="E1148" s="150"/>
      <c r="F1148" s="66" t="str">
        <f>IF(VLOOKUP(A1145,入力シート!$A$8:$M$1000,2,0)="","",IF(VLOOKUP(A1145,入力シート!$A$8:$M$1000,3,0)="",VLOOKUP(A1145,入力シート!$A$8:$M$1000,2,0),VLOOKUP(A1145,入力シート!$A$8:$M$1000,3,0)))</f>
        <v/>
      </c>
      <c r="G1148" s="67"/>
      <c r="H1148" s="67"/>
      <c r="I1148" s="67"/>
      <c r="J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70" t="s">
        <v>9</v>
      </c>
      <c r="U1148" s="70"/>
      <c r="V1148" s="195"/>
      <c r="W1148" s="196"/>
      <c r="X1148" s="177"/>
      <c r="Y1148" s="172"/>
      <c r="Z1148" s="172"/>
      <c r="AA1148" s="172"/>
      <c r="AB1148" s="172"/>
      <c r="AC1148" s="172"/>
      <c r="AD1148" s="172"/>
      <c r="AE1148" s="172"/>
      <c r="AF1148" s="172"/>
      <c r="AG1148" s="172"/>
      <c r="AH1148" s="172"/>
      <c r="AI1148" s="172"/>
      <c r="AJ1148" s="172"/>
      <c r="AK1148" s="172"/>
      <c r="AL1148" s="172"/>
      <c r="AM1148" s="181"/>
    </row>
    <row r="1149" spans="1:39" ht="12.9" customHeight="1" thickBot="1" x14ac:dyDescent="0.25">
      <c r="B1149" s="53"/>
      <c r="C1149" s="54"/>
      <c r="D1149" s="151"/>
      <c r="E1149" s="152"/>
      <c r="F1149" s="68"/>
      <c r="G1149" s="69"/>
      <c r="H1149" s="69"/>
      <c r="I1149" s="69"/>
      <c r="J1149" s="69"/>
      <c r="K1149" s="69"/>
      <c r="L1149" s="69"/>
      <c r="M1149" s="69"/>
      <c r="N1149" s="69"/>
      <c r="O1149" s="69"/>
      <c r="P1149" s="69"/>
      <c r="Q1149" s="69"/>
      <c r="R1149" s="69"/>
      <c r="S1149" s="69"/>
      <c r="T1149" s="71"/>
      <c r="U1149" s="71"/>
      <c r="V1149" s="197"/>
      <c r="W1149" s="198"/>
      <c r="X1149" s="178"/>
      <c r="Y1149" s="182"/>
      <c r="Z1149" s="182"/>
      <c r="AA1149" s="182"/>
      <c r="AB1149" s="182"/>
      <c r="AC1149" s="182"/>
      <c r="AD1149" s="182"/>
      <c r="AE1149" s="182"/>
      <c r="AF1149" s="182"/>
      <c r="AG1149" s="182"/>
      <c r="AH1149" s="182"/>
      <c r="AI1149" s="182"/>
      <c r="AJ1149" s="182"/>
      <c r="AK1149" s="182"/>
      <c r="AL1149" s="182"/>
      <c r="AM1149" s="183"/>
    </row>
    <row r="1150" spans="1:39" ht="12.9" customHeight="1" x14ac:dyDescent="0.2">
      <c r="B1150" s="53"/>
      <c r="C1150" s="54"/>
      <c r="D1150" s="153" t="s">
        <v>7</v>
      </c>
      <c r="E1150" s="154"/>
      <c r="F1150" s="159" t="s">
        <v>12</v>
      </c>
      <c r="G1150" s="165" t="str">
        <f>IF(VLOOKUP(A1145,入力シート!$A$8:$M$1000,4,0)="","",VLOOKUP(A1145,入力シート!$A$8:$M$1000,4,0))</f>
        <v/>
      </c>
      <c r="H1150" s="166"/>
      <c r="I1150" s="166"/>
      <c r="J1150" s="166"/>
      <c r="K1150" s="166"/>
      <c r="L1150" s="166"/>
      <c r="M1150" s="155"/>
      <c r="N1150" s="155"/>
      <c r="O1150" s="155"/>
      <c r="P1150" s="155"/>
      <c r="Q1150" s="155"/>
      <c r="R1150" s="155"/>
      <c r="S1150" s="155"/>
      <c r="T1150" s="155"/>
      <c r="U1150" s="156"/>
      <c r="V1150" s="199" t="s">
        <v>15</v>
      </c>
      <c r="W1150" s="200"/>
      <c r="X1150" s="173"/>
      <c r="Y1150" s="174" t="str">
        <f>IF(VLOOKUP(A1145,入力シート!$A$8:$M$1000,7,0)="","",VLOOKUP(A1145,入力シート!$A$8:$M$1000,7,0))</f>
        <v/>
      </c>
      <c r="Z1150" s="174"/>
      <c r="AA1150" s="174"/>
      <c r="AB1150" s="174"/>
      <c r="AC1150" s="174"/>
      <c r="AD1150" s="174"/>
      <c r="AE1150" s="174"/>
      <c r="AF1150" s="174"/>
      <c r="AG1150" s="174"/>
      <c r="AH1150" s="174"/>
      <c r="AI1150" s="174"/>
      <c r="AJ1150" s="174"/>
      <c r="AK1150" s="174"/>
      <c r="AL1150" s="174"/>
      <c r="AM1150" s="175"/>
    </row>
    <row r="1151" spans="1:39" ht="12.9" customHeight="1" x14ac:dyDescent="0.2">
      <c r="B1151" s="53"/>
      <c r="C1151" s="54"/>
      <c r="D1151" s="149"/>
      <c r="E1151" s="150"/>
      <c r="F1151" s="160"/>
      <c r="G1151" s="167"/>
      <c r="H1151" s="168"/>
      <c r="I1151" s="168"/>
      <c r="J1151" s="168"/>
      <c r="K1151" s="168"/>
      <c r="L1151" s="168"/>
      <c r="M1151" s="157"/>
      <c r="N1151" s="157"/>
      <c r="O1151" s="157"/>
      <c r="P1151" s="157"/>
      <c r="Q1151" s="157"/>
      <c r="R1151" s="157"/>
      <c r="S1151" s="157"/>
      <c r="T1151" s="157"/>
      <c r="U1151" s="158"/>
      <c r="V1151" s="201"/>
      <c r="W1151" s="202"/>
      <c r="X1151" s="169"/>
      <c r="Y1151" s="170"/>
      <c r="Z1151" s="170"/>
      <c r="AA1151" s="170"/>
      <c r="AB1151" s="170"/>
      <c r="AC1151" s="170"/>
      <c r="AD1151" s="170"/>
      <c r="AE1151" s="170"/>
      <c r="AF1151" s="170"/>
      <c r="AG1151" s="170"/>
      <c r="AH1151" s="170"/>
      <c r="AI1151" s="170"/>
      <c r="AJ1151" s="170"/>
      <c r="AK1151" s="170"/>
      <c r="AL1151" s="170"/>
      <c r="AM1151" s="171"/>
    </row>
    <row r="1152" spans="1:39" ht="12.9" customHeight="1" x14ac:dyDescent="0.2">
      <c r="B1152" s="53"/>
      <c r="C1152" s="54"/>
      <c r="D1152" s="149"/>
      <c r="E1152" s="150"/>
      <c r="F1152" s="74" t="str">
        <f>IF(VLOOKUP(A1145,入力シート!$A$8:$M$1000,5,0)="","",VLOOKUP(A1145,入力シート!$A$8:$M$1000,5,0))</f>
        <v/>
      </c>
      <c r="G1152" s="75"/>
      <c r="H1152" s="75"/>
      <c r="I1152" s="75"/>
      <c r="J1152" s="75"/>
      <c r="K1152" s="75"/>
      <c r="L1152" s="75"/>
      <c r="M1152" s="75"/>
      <c r="N1152" s="75"/>
      <c r="O1152" s="75"/>
      <c r="P1152" s="75"/>
      <c r="Q1152" s="75"/>
      <c r="R1152" s="75"/>
      <c r="S1152" s="75"/>
      <c r="T1152" s="75"/>
      <c r="U1152" s="76"/>
      <c r="V1152" s="203" t="s">
        <v>16</v>
      </c>
      <c r="W1152" s="204"/>
      <c r="X1152" s="190" t="str">
        <f>IF(Y1150="","",IF(VLOOKUP(Y1150,入力シート!$A$110:$H$1000,3,0)="","",VLOOKUP(Y1150,入力シート!$A$110:$H$1000,3,0)))</f>
        <v/>
      </c>
      <c r="Y1152" s="191"/>
      <c r="Z1152" s="191"/>
      <c r="AA1152" s="191"/>
      <c r="AB1152" s="191"/>
      <c r="AC1152" s="191"/>
      <c r="AD1152" s="191"/>
      <c r="AE1152" s="191"/>
      <c r="AF1152" s="191"/>
      <c r="AG1152" s="191"/>
      <c r="AH1152" s="191"/>
      <c r="AI1152" s="191"/>
      <c r="AJ1152" s="191"/>
      <c r="AK1152" s="191"/>
      <c r="AL1152" s="191"/>
      <c r="AM1152" s="192"/>
    </row>
    <row r="1153" spans="1:39" ht="12.9" customHeight="1" x14ac:dyDescent="0.2">
      <c r="B1153" s="53"/>
      <c r="C1153" s="54"/>
      <c r="D1153" s="149"/>
      <c r="E1153" s="150"/>
      <c r="F1153" s="77"/>
      <c r="G1153" s="78"/>
      <c r="H1153" s="78"/>
      <c r="I1153" s="78"/>
      <c r="J1153" s="78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9"/>
      <c r="V1153" s="201"/>
      <c r="W1153" s="202"/>
      <c r="X1153" s="103"/>
      <c r="Y1153" s="104"/>
      <c r="Z1153" s="104"/>
      <c r="AA1153" s="104"/>
      <c r="AB1153" s="104"/>
      <c r="AC1153" s="104"/>
      <c r="AD1153" s="104"/>
      <c r="AE1153" s="104"/>
      <c r="AF1153" s="104"/>
      <c r="AG1153" s="104"/>
      <c r="AH1153" s="104"/>
      <c r="AI1153" s="104"/>
      <c r="AJ1153" s="104"/>
      <c r="AK1153" s="104"/>
      <c r="AL1153" s="104"/>
      <c r="AM1153" s="105"/>
    </row>
    <row r="1154" spans="1:39" ht="12.9" customHeight="1" x14ac:dyDescent="0.2">
      <c r="B1154" s="53"/>
      <c r="C1154" s="54"/>
      <c r="D1154" s="149"/>
      <c r="E1154" s="150"/>
      <c r="F1154" s="77"/>
      <c r="G1154" s="78"/>
      <c r="H1154" s="78"/>
      <c r="I1154" s="78"/>
      <c r="J1154" s="78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9"/>
      <c r="V1154" s="205" t="s">
        <v>14</v>
      </c>
      <c r="W1154" s="206"/>
      <c r="X1154" s="190" t="str">
        <f>IF(VLOOKUP(A1145,入力シート!$A$8:$M$1000,9,0)="","",VLOOKUP(A1145,入力シート!$A$8:$M$1000,9,0))</f>
        <v/>
      </c>
      <c r="Y1154" s="211"/>
      <c r="Z1154" s="209" t="s">
        <v>17</v>
      </c>
      <c r="AA1154" s="206"/>
      <c r="AB1154" s="218" t="str">
        <f>IF(VLOOKUP(A1145,入力シート!$A$8:$M$1000,12,0)="","",VLOOKUP(A1145,入力シート!$A$8:$M$1000,12,0))</f>
        <v/>
      </c>
      <c r="AC1154" s="219"/>
      <c r="AD1154" s="219"/>
      <c r="AE1154" s="220"/>
      <c r="AF1154" s="209" t="s">
        <v>18</v>
      </c>
      <c r="AG1154" s="206"/>
      <c r="AH1154" s="214" t="str">
        <f>IF(X1154="","",IF(AB1154="","",X1154*AB1154))</f>
        <v/>
      </c>
      <c r="AI1154" s="215"/>
      <c r="AJ1154" s="215"/>
      <c r="AK1154" s="215"/>
      <c r="AL1154" s="215"/>
      <c r="AM1154" s="224"/>
    </row>
    <row r="1155" spans="1:39" ht="12.9" customHeight="1" thickBot="1" x14ac:dyDescent="0.25">
      <c r="B1155" s="53"/>
      <c r="C1155" s="54"/>
      <c r="D1155" s="151"/>
      <c r="E1155" s="152"/>
      <c r="F1155" s="80"/>
      <c r="G1155" s="81"/>
      <c r="H1155" s="81"/>
      <c r="I1155" s="81"/>
      <c r="J1155" s="81"/>
      <c r="K1155" s="81"/>
      <c r="L1155" s="81"/>
      <c r="M1155" s="81"/>
      <c r="N1155" s="81"/>
      <c r="O1155" s="81"/>
      <c r="P1155" s="81"/>
      <c r="Q1155" s="81"/>
      <c r="R1155" s="81"/>
      <c r="S1155" s="81"/>
      <c r="T1155" s="81"/>
      <c r="U1155" s="82"/>
      <c r="V1155" s="207"/>
      <c r="W1155" s="208"/>
      <c r="X1155" s="212"/>
      <c r="Y1155" s="213"/>
      <c r="Z1155" s="210"/>
      <c r="AA1155" s="208"/>
      <c r="AB1155" s="221"/>
      <c r="AC1155" s="222"/>
      <c r="AD1155" s="222"/>
      <c r="AE1155" s="223"/>
      <c r="AF1155" s="210"/>
      <c r="AG1155" s="208"/>
      <c r="AH1155" s="216"/>
      <c r="AI1155" s="217"/>
      <c r="AJ1155" s="217"/>
      <c r="AK1155" s="217"/>
      <c r="AL1155" s="217"/>
      <c r="AM1155" s="225"/>
    </row>
    <row r="1156" spans="1:39" ht="12.9" customHeight="1" thickTop="1" x14ac:dyDescent="0.2">
      <c r="B1156" s="53"/>
      <c r="C1156" s="54"/>
      <c r="D1156" s="35" t="s">
        <v>10</v>
      </c>
      <c r="E1156" s="36"/>
      <c r="F1156" s="39" t="str">
        <f>IF(VLOOKUP(A1145,入力シート!$A$8:$M$1000,6,0)="","",VLOOKUP(A1145,入力シート!$A$8:$M$1000,6,0))</f>
        <v/>
      </c>
      <c r="G1156" s="40"/>
      <c r="H1156" s="40"/>
      <c r="I1156" s="40"/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1"/>
      <c r="V1156" s="45"/>
      <c r="W1156" s="46"/>
      <c r="X1156" s="46"/>
      <c r="Y1156" s="46"/>
      <c r="Z1156" s="46"/>
      <c r="AA1156" s="46"/>
      <c r="AB1156" s="46"/>
      <c r="AC1156" s="46"/>
      <c r="AD1156" s="46"/>
      <c r="AE1156" s="46"/>
      <c r="AF1156" s="46"/>
      <c r="AG1156" s="46"/>
      <c r="AH1156" s="46"/>
      <c r="AI1156" s="46"/>
      <c r="AJ1156" s="46"/>
      <c r="AK1156" s="46"/>
      <c r="AL1156" s="46"/>
      <c r="AM1156" s="46"/>
    </row>
    <row r="1157" spans="1:39" ht="12.9" customHeight="1" thickBot="1" x14ac:dyDescent="0.25">
      <c r="B1157" s="55"/>
      <c r="C1157" s="56"/>
      <c r="D1157" s="37"/>
      <c r="E1157" s="38"/>
      <c r="F1157" s="42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4"/>
      <c r="V1157" s="47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48"/>
      <c r="AL1157" s="48"/>
      <c r="AM1157" s="48"/>
    </row>
    <row r="1158" spans="1:39" ht="14.1" customHeight="1" thickTop="1" x14ac:dyDescent="0.2">
      <c r="A1158" s="1">
        <f>+A1145+1</f>
        <v>71</v>
      </c>
      <c r="B1158" s="51" t="s">
        <v>1082</v>
      </c>
      <c r="C1158" s="52"/>
      <c r="D1158" s="147" t="s">
        <v>5</v>
      </c>
      <c r="E1158" s="148"/>
      <c r="F1158" s="63" t="s">
        <v>8</v>
      </c>
      <c r="G1158" s="64"/>
      <c r="H1158" s="64"/>
      <c r="I1158" s="65"/>
      <c r="J1158" s="65"/>
      <c r="K1158" s="65"/>
      <c r="L1158" s="65"/>
      <c r="M1158" s="65"/>
      <c r="N1158" s="65"/>
      <c r="O1158" s="65"/>
      <c r="P1158" s="65"/>
      <c r="Q1158" s="65"/>
      <c r="R1158" s="65"/>
      <c r="S1158" s="65"/>
      <c r="T1158" s="65"/>
      <c r="U1158" s="65"/>
      <c r="V1158" s="193" t="s">
        <v>13</v>
      </c>
      <c r="W1158" s="194"/>
      <c r="X1158" s="176"/>
      <c r="Y1158" s="179" t="str">
        <f>IF(Y1163="","",VLOOKUP(Y1163,入力シート!$A$110:$H$10000,2,0))</f>
        <v/>
      </c>
      <c r="Z1158" s="179"/>
      <c r="AA1158" s="179"/>
      <c r="AB1158" s="179"/>
      <c r="AC1158" s="179"/>
      <c r="AD1158" s="179"/>
      <c r="AE1158" s="179"/>
      <c r="AF1158" s="179"/>
      <c r="AG1158" s="179"/>
      <c r="AH1158" s="179"/>
      <c r="AI1158" s="179"/>
      <c r="AJ1158" s="179"/>
      <c r="AK1158" s="179"/>
      <c r="AL1158" s="179"/>
      <c r="AM1158" s="180"/>
    </row>
    <row r="1159" spans="1:39" ht="12.6" customHeight="1" x14ac:dyDescent="0.2">
      <c r="B1159" s="53"/>
      <c r="C1159" s="54"/>
      <c r="D1159" s="149"/>
      <c r="E1159" s="150"/>
      <c r="F1159" s="161" t="str">
        <f>IF(VLOOKUP(A1158,入力シート!$A$8:$M$1000,2,0)="","",IF(VLOOKUP(A1158,入力シート!$A$8:$M$1000,3,0)="","",VLOOKUP(A1158,入力シート!$A$8:$M$1000,2,0)))</f>
        <v/>
      </c>
      <c r="G1159" s="162"/>
      <c r="H1159" s="162"/>
      <c r="I1159" s="162"/>
      <c r="J1159" s="162"/>
      <c r="K1159" s="162"/>
      <c r="L1159" s="162"/>
      <c r="M1159" s="162"/>
      <c r="N1159" s="162"/>
      <c r="O1159" s="162"/>
      <c r="P1159" s="162"/>
      <c r="Q1159" s="162"/>
      <c r="R1159" s="162"/>
      <c r="S1159" s="162"/>
      <c r="T1159" s="2"/>
      <c r="U1159" s="2"/>
      <c r="V1159" s="195"/>
      <c r="W1159" s="196"/>
      <c r="X1159" s="177"/>
      <c r="Y1159" s="172"/>
      <c r="Z1159" s="172"/>
      <c r="AA1159" s="172"/>
      <c r="AB1159" s="172"/>
      <c r="AC1159" s="172"/>
      <c r="AD1159" s="172"/>
      <c r="AE1159" s="172"/>
      <c r="AF1159" s="172"/>
      <c r="AG1159" s="172"/>
      <c r="AH1159" s="172"/>
      <c r="AI1159" s="172"/>
      <c r="AJ1159" s="172"/>
      <c r="AK1159" s="172"/>
      <c r="AL1159" s="172"/>
      <c r="AM1159" s="181"/>
    </row>
    <row r="1160" spans="1:39" ht="12.6" customHeight="1" x14ac:dyDescent="0.2">
      <c r="B1160" s="53"/>
      <c r="C1160" s="54"/>
      <c r="D1160" s="149"/>
      <c r="E1160" s="150"/>
      <c r="F1160" s="163"/>
      <c r="G1160" s="164"/>
      <c r="H1160" s="164"/>
      <c r="I1160" s="164"/>
      <c r="J1160" s="164"/>
      <c r="K1160" s="164"/>
      <c r="L1160" s="164"/>
      <c r="M1160" s="164"/>
      <c r="N1160" s="164"/>
      <c r="O1160" s="164"/>
      <c r="P1160" s="164"/>
      <c r="Q1160" s="164"/>
      <c r="R1160" s="164"/>
      <c r="S1160" s="164"/>
      <c r="T1160" s="2"/>
      <c r="U1160" s="2"/>
      <c r="V1160" s="195"/>
      <c r="W1160" s="196"/>
      <c r="X1160" s="177"/>
      <c r="Y1160" s="172"/>
      <c r="Z1160" s="172"/>
      <c r="AA1160" s="172"/>
      <c r="AB1160" s="172"/>
      <c r="AC1160" s="172"/>
      <c r="AD1160" s="172"/>
      <c r="AE1160" s="172"/>
      <c r="AF1160" s="172"/>
      <c r="AG1160" s="172"/>
      <c r="AH1160" s="172"/>
      <c r="AI1160" s="172"/>
      <c r="AJ1160" s="172"/>
      <c r="AK1160" s="172"/>
      <c r="AL1160" s="172"/>
      <c r="AM1160" s="181"/>
    </row>
    <row r="1161" spans="1:39" ht="12.9" customHeight="1" x14ac:dyDescent="0.2">
      <c r="B1161" s="53"/>
      <c r="C1161" s="54"/>
      <c r="D1161" s="149"/>
      <c r="E1161" s="150"/>
      <c r="F1161" s="66" t="str">
        <f>IF(VLOOKUP(A1158,入力シート!$A$8:$M$1000,2,0)="","",IF(VLOOKUP(A1158,入力シート!$A$8:$M$1000,3,0)="",VLOOKUP(A1158,入力シート!$A$8:$M$1000,2,0),VLOOKUP(A1158,入力シート!$A$8:$M$1000,3,0)))</f>
        <v/>
      </c>
      <c r="G1161" s="67"/>
      <c r="H1161" s="67"/>
      <c r="I1161" s="67"/>
      <c r="J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70" t="s">
        <v>9</v>
      </c>
      <c r="U1161" s="70"/>
      <c r="V1161" s="195"/>
      <c r="W1161" s="196"/>
      <c r="X1161" s="177"/>
      <c r="Y1161" s="172"/>
      <c r="Z1161" s="172"/>
      <c r="AA1161" s="172"/>
      <c r="AB1161" s="172"/>
      <c r="AC1161" s="172"/>
      <c r="AD1161" s="172"/>
      <c r="AE1161" s="172"/>
      <c r="AF1161" s="172"/>
      <c r="AG1161" s="172"/>
      <c r="AH1161" s="172"/>
      <c r="AI1161" s="172"/>
      <c r="AJ1161" s="172"/>
      <c r="AK1161" s="172"/>
      <c r="AL1161" s="172"/>
      <c r="AM1161" s="181"/>
    </row>
    <row r="1162" spans="1:39" ht="12.9" customHeight="1" thickBot="1" x14ac:dyDescent="0.25">
      <c r="B1162" s="53"/>
      <c r="C1162" s="54"/>
      <c r="D1162" s="151"/>
      <c r="E1162" s="152"/>
      <c r="F1162" s="68"/>
      <c r="G1162" s="69"/>
      <c r="H1162" s="69"/>
      <c r="I1162" s="69"/>
      <c r="J1162" s="69"/>
      <c r="K1162" s="69"/>
      <c r="L1162" s="69"/>
      <c r="M1162" s="69"/>
      <c r="N1162" s="69"/>
      <c r="O1162" s="69"/>
      <c r="P1162" s="69"/>
      <c r="Q1162" s="69"/>
      <c r="R1162" s="69"/>
      <c r="S1162" s="69"/>
      <c r="T1162" s="71"/>
      <c r="U1162" s="71"/>
      <c r="V1162" s="197"/>
      <c r="W1162" s="198"/>
      <c r="X1162" s="178"/>
      <c r="Y1162" s="182"/>
      <c r="Z1162" s="182"/>
      <c r="AA1162" s="182"/>
      <c r="AB1162" s="182"/>
      <c r="AC1162" s="182"/>
      <c r="AD1162" s="182"/>
      <c r="AE1162" s="182"/>
      <c r="AF1162" s="182"/>
      <c r="AG1162" s="182"/>
      <c r="AH1162" s="182"/>
      <c r="AI1162" s="182"/>
      <c r="AJ1162" s="182"/>
      <c r="AK1162" s="182"/>
      <c r="AL1162" s="182"/>
      <c r="AM1162" s="183"/>
    </row>
    <row r="1163" spans="1:39" ht="12.9" customHeight="1" x14ac:dyDescent="0.2">
      <c r="B1163" s="53"/>
      <c r="C1163" s="54"/>
      <c r="D1163" s="153" t="s">
        <v>7</v>
      </c>
      <c r="E1163" s="154"/>
      <c r="F1163" s="159" t="s">
        <v>12</v>
      </c>
      <c r="G1163" s="165" t="str">
        <f>IF(VLOOKUP(A1158,入力シート!$A$8:$M$1000,4,0)="","",VLOOKUP(A1158,入力シート!$A$8:$M$1000,4,0))</f>
        <v/>
      </c>
      <c r="H1163" s="166"/>
      <c r="I1163" s="166"/>
      <c r="J1163" s="166"/>
      <c r="K1163" s="166"/>
      <c r="L1163" s="166"/>
      <c r="M1163" s="155"/>
      <c r="N1163" s="155"/>
      <c r="O1163" s="155"/>
      <c r="P1163" s="155"/>
      <c r="Q1163" s="155"/>
      <c r="R1163" s="155"/>
      <c r="S1163" s="155"/>
      <c r="T1163" s="155"/>
      <c r="U1163" s="156"/>
      <c r="V1163" s="199" t="s">
        <v>15</v>
      </c>
      <c r="W1163" s="200"/>
      <c r="X1163" s="173"/>
      <c r="Y1163" s="174" t="str">
        <f>IF(VLOOKUP(A1158,入力シート!$A$8:$M$1000,7,0)="","",VLOOKUP(A1158,入力シート!$A$8:$M$1000,7,0))</f>
        <v/>
      </c>
      <c r="Z1163" s="174"/>
      <c r="AA1163" s="174"/>
      <c r="AB1163" s="174"/>
      <c r="AC1163" s="174"/>
      <c r="AD1163" s="174"/>
      <c r="AE1163" s="174"/>
      <c r="AF1163" s="174"/>
      <c r="AG1163" s="174"/>
      <c r="AH1163" s="174"/>
      <c r="AI1163" s="174"/>
      <c r="AJ1163" s="174"/>
      <c r="AK1163" s="174"/>
      <c r="AL1163" s="174"/>
      <c r="AM1163" s="175"/>
    </row>
    <row r="1164" spans="1:39" ht="12.9" customHeight="1" x14ac:dyDescent="0.2">
      <c r="B1164" s="53"/>
      <c r="C1164" s="54"/>
      <c r="D1164" s="149"/>
      <c r="E1164" s="150"/>
      <c r="F1164" s="160"/>
      <c r="G1164" s="167"/>
      <c r="H1164" s="168"/>
      <c r="I1164" s="168"/>
      <c r="J1164" s="168"/>
      <c r="K1164" s="168"/>
      <c r="L1164" s="168"/>
      <c r="M1164" s="157"/>
      <c r="N1164" s="157"/>
      <c r="O1164" s="157"/>
      <c r="P1164" s="157"/>
      <c r="Q1164" s="157"/>
      <c r="R1164" s="157"/>
      <c r="S1164" s="157"/>
      <c r="T1164" s="157"/>
      <c r="U1164" s="158"/>
      <c r="V1164" s="201"/>
      <c r="W1164" s="202"/>
      <c r="X1164" s="169"/>
      <c r="Y1164" s="170"/>
      <c r="Z1164" s="170"/>
      <c r="AA1164" s="170"/>
      <c r="AB1164" s="170"/>
      <c r="AC1164" s="170"/>
      <c r="AD1164" s="170"/>
      <c r="AE1164" s="170"/>
      <c r="AF1164" s="170"/>
      <c r="AG1164" s="170"/>
      <c r="AH1164" s="170"/>
      <c r="AI1164" s="170"/>
      <c r="AJ1164" s="170"/>
      <c r="AK1164" s="170"/>
      <c r="AL1164" s="170"/>
      <c r="AM1164" s="171"/>
    </row>
    <row r="1165" spans="1:39" ht="12.9" customHeight="1" x14ac:dyDescent="0.2">
      <c r="B1165" s="53"/>
      <c r="C1165" s="54"/>
      <c r="D1165" s="149"/>
      <c r="E1165" s="150"/>
      <c r="F1165" s="74" t="str">
        <f>IF(VLOOKUP(A1158,入力シート!$A$8:$M$1000,5,0)="","",VLOOKUP(A1158,入力シート!$A$8:$M$1000,5,0))</f>
        <v/>
      </c>
      <c r="G1165" s="75"/>
      <c r="H1165" s="75"/>
      <c r="I1165" s="75"/>
      <c r="J1165" s="75"/>
      <c r="K1165" s="75"/>
      <c r="L1165" s="75"/>
      <c r="M1165" s="75"/>
      <c r="N1165" s="75"/>
      <c r="O1165" s="75"/>
      <c r="P1165" s="75"/>
      <c r="Q1165" s="75"/>
      <c r="R1165" s="75"/>
      <c r="S1165" s="75"/>
      <c r="T1165" s="75"/>
      <c r="U1165" s="76"/>
      <c r="V1165" s="203" t="s">
        <v>16</v>
      </c>
      <c r="W1165" s="204"/>
      <c r="X1165" s="190" t="str">
        <f>IF(Y1163="","",IF(VLOOKUP(Y1163,入力シート!$A$110:$H$1000,3,0)="","",VLOOKUP(Y1163,入力シート!$A$110:$H$1000,3,0)))</f>
        <v/>
      </c>
      <c r="Y1165" s="191"/>
      <c r="Z1165" s="191"/>
      <c r="AA1165" s="191"/>
      <c r="AB1165" s="191"/>
      <c r="AC1165" s="191"/>
      <c r="AD1165" s="191"/>
      <c r="AE1165" s="191"/>
      <c r="AF1165" s="191"/>
      <c r="AG1165" s="191"/>
      <c r="AH1165" s="191"/>
      <c r="AI1165" s="191"/>
      <c r="AJ1165" s="191"/>
      <c r="AK1165" s="191"/>
      <c r="AL1165" s="191"/>
      <c r="AM1165" s="192"/>
    </row>
    <row r="1166" spans="1:39" ht="12.9" customHeight="1" x14ac:dyDescent="0.2">
      <c r="B1166" s="53"/>
      <c r="C1166" s="54"/>
      <c r="D1166" s="149"/>
      <c r="E1166" s="150"/>
      <c r="F1166" s="77"/>
      <c r="G1166" s="78"/>
      <c r="H1166" s="78"/>
      <c r="I1166" s="78"/>
      <c r="J1166" s="78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9"/>
      <c r="V1166" s="201"/>
      <c r="W1166" s="202"/>
      <c r="X1166" s="103"/>
      <c r="Y1166" s="104"/>
      <c r="Z1166" s="104"/>
      <c r="AA1166" s="104"/>
      <c r="AB1166" s="104"/>
      <c r="AC1166" s="104"/>
      <c r="AD1166" s="104"/>
      <c r="AE1166" s="104"/>
      <c r="AF1166" s="104"/>
      <c r="AG1166" s="104"/>
      <c r="AH1166" s="104"/>
      <c r="AI1166" s="104"/>
      <c r="AJ1166" s="104"/>
      <c r="AK1166" s="104"/>
      <c r="AL1166" s="104"/>
      <c r="AM1166" s="105"/>
    </row>
    <row r="1167" spans="1:39" ht="12.9" customHeight="1" x14ac:dyDescent="0.2">
      <c r="B1167" s="53"/>
      <c r="C1167" s="54"/>
      <c r="D1167" s="149"/>
      <c r="E1167" s="150"/>
      <c r="F1167" s="77"/>
      <c r="G1167" s="78"/>
      <c r="H1167" s="78"/>
      <c r="I1167" s="78"/>
      <c r="J1167" s="78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9"/>
      <c r="V1167" s="205" t="s">
        <v>14</v>
      </c>
      <c r="W1167" s="206"/>
      <c r="X1167" s="190" t="str">
        <f>IF(VLOOKUP(A1158,入力シート!$A$8:$M$1000,9,0)="","",VLOOKUP(A1158,入力シート!$A$8:$M$1000,9,0))</f>
        <v/>
      </c>
      <c r="Y1167" s="211"/>
      <c r="Z1167" s="209" t="s">
        <v>17</v>
      </c>
      <c r="AA1167" s="206"/>
      <c r="AB1167" s="218" t="str">
        <f>IF(VLOOKUP(A1158,入力シート!$A$8:$M$1000,12,0)="","",VLOOKUP(A1158,入力シート!$A$8:$M$1000,12,0))</f>
        <v/>
      </c>
      <c r="AC1167" s="219"/>
      <c r="AD1167" s="219"/>
      <c r="AE1167" s="220"/>
      <c r="AF1167" s="209" t="s">
        <v>18</v>
      </c>
      <c r="AG1167" s="206"/>
      <c r="AH1167" s="214" t="str">
        <f>IF(X1167="","",IF(AB1167="","",X1167*AB1167))</f>
        <v/>
      </c>
      <c r="AI1167" s="215"/>
      <c r="AJ1167" s="215"/>
      <c r="AK1167" s="215"/>
      <c r="AL1167" s="215"/>
      <c r="AM1167" s="224"/>
    </row>
    <row r="1168" spans="1:39" ht="12.9" customHeight="1" thickBot="1" x14ac:dyDescent="0.25">
      <c r="B1168" s="53"/>
      <c r="C1168" s="54"/>
      <c r="D1168" s="151"/>
      <c r="E1168" s="152"/>
      <c r="F1168" s="80"/>
      <c r="G1168" s="81"/>
      <c r="H1168" s="81"/>
      <c r="I1168" s="81"/>
      <c r="J1168" s="81"/>
      <c r="K1168" s="81"/>
      <c r="L1168" s="81"/>
      <c r="M1168" s="81"/>
      <c r="N1168" s="81"/>
      <c r="O1168" s="81"/>
      <c r="P1168" s="81"/>
      <c r="Q1168" s="81"/>
      <c r="R1168" s="81"/>
      <c r="S1168" s="81"/>
      <c r="T1168" s="81"/>
      <c r="U1168" s="82"/>
      <c r="V1168" s="207"/>
      <c r="W1168" s="208"/>
      <c r="X1168" s="212"/>
      <c r="Y1168" s="213"/>
      <c r="Z1168" s="210"/>
      <c r="AA1168" s="208"/>
      <c r="AB1168" s="221"/>
      <c r="AC1168" s="222"/>
      <c r="AD1168" s="222"/>
      <c r="AE1168" s="223"/>
      <c r="AF1168" s="210"/>
      <c r="AG1168" s="208"/>
      <c r="AH1168" s="216"/>
      <c r="AI1168" s="217"/>
      <c r="AJ1168" s="217"/>
      <c r="AK1168" s="217"/>
      <c r="AL1168" s="217"/>
      <c r="AM1168" s="225"/>
    </row>
    <row r="1169" spans="1:39" ht="12.9" customHeight="1" thickTop="1" x14ac:dyDescent="0.2">
      <c r="B1169" s="53"/>
      <c r="C1169" s="54"/>
      <c r="D1169" s="35" t="s">
        <v>10</v>
      </c>
      <c r="E1169" s="36"/>
      <c r="F1169" s="39" t="str">
        <f>IF(VLOOKUP(A1158,入力シート!$A$8:$M$1000,6,0)="","",VLOOKUP(A1158,入力シート!$A$8:$M$1000,6,0))</f>
        <v/>
      </c>
      <c r="G1169" s="40"/>
      <c r="H1169" s="40"/>
      <c r="I1169" s="40"/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1"/>
      <c r="V1169" s="45"/>
      <c r="W1169" s="46"/>
      <c r="X1169" s="46"/>
      <c r="Y1169" s="46"/>
      <c r="Z1169" s="46"/>
      <c r="AA1169" s="46"/>
      <c r="AB1169" s="46"/>
      <c r="AC1169" s="46"/>
      <c r="AD1169" s="46"/>
      <c r="AE1169" s="46"/>
      <c r="AF1169" s="46"/>
      <c r="AG1169" s="46"/>
      <c r="AH1169" s="46"/>
      <c r="AI1169" s="46"/>
      <c r="AJ1169" s="46"/>
      <c r="AK1169" s="46"/>
      <c r="AL1169" s="46"/>
      <c r="AM1169" s="46"/>
    </row>
    <row r="1170" spans="1:39" ht="12.9" customHeight="1" thickBot="1" x14ac:dyDescent="0.25">
      <c r="B1170" s="55"/>
      <c r="C1170" s="56"/>
      <c r="D1170" s="37"/>
      <c r="E1170" s="38"/>
      <c r="F1170" s="42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4"/>
      <c r="V1170" s="47"/>
      <c r="W1170" s="48"/>
      <c r="X1170" s="48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48"/>
      <c r="AK1170" s="48"/>
      <c r="AL1170" s="48"/>
      <c r="AM1170" s="48"/>
    </row>
    <row r="1171" spans="1:39" ht="14.1" customHeight="1" thickTop="1" x14ac:dyDescent="0.2">
      <c r="A1171" s="1">
        <f>+A1158+1</f>
        <v>72</v>
      </c>
      <c r="B1171" s="51" t="s">
        <v>1083</v>
      </c>
      <c r="C1171" s="52"/>
      <c r="D1171" s="147" t="s">
        <v>5</v>
      </c>
      <c r="E1171" s="148"/>
      <c r="F1171" s="63" t="s">
        <v>8</v>
      </c>
      <c r="G1171" s="64"/>
      <c r="H1171" s="64"/>
      <c r="I1171" s="65"/>
      <c r="J1171" s="65"/>
      <c r="K1171" s="65"/>
      <c r="L1171" s="65"/>
      <c r="M1171" s="65"/>
      <c r="N1171" s="65"/>
      <c r="O1171" s="65"/>
      <c r="P1171" s="65"/>
      <c r="Q1171" s="65"/>
      <c r="R1171" s="65"/>
      <c r="S1171" s="65"/>
      <c r="T1171" s="65"/>
      <c r="U1171" s="65"/>
      <c r="V1171" s="193" t="s">
        <v>13</v>
      </c>
      <c r="W1171" s="194"/>
      <c r="X1171" s="176"/>
      <c r="Y1171" s="179" t="str">
        <f>IF(Y1176="","",VLOOKUP(Y1176,入力シート!$A$110:$H$10000,2,0))</f>
        <v/>
      </c>
      <c r="Z1171" s="179"/>
      <c r="AA1171" s="179"/>
      <c r="AB1171" s="179"/>
      <c r="AC1171" s="179"/>
      <c r="AD1171" s="179"/>
      <c r="AE1171" s="179"/>
      <c r="AF1171" s="179"/>
      <c r="AG1171" s="179"/>
      <c r="AH1171" s="179"/>
      <c r="AI1171" s="179"/>
      <c r="AJ1171" s="179"/>
      <c r="AK1171" s="179"/>
      <c r="AL1171" s="179"/>
      <c r="AM1171" s="180"/>
    </row>
    <row r="1172" spans="1:39" ht="12.6" customHeight="1" x14ac:dyDescent="0.2">
      <c r="B1172" s="53"/>
      <c r="C1172" s="54"/>
      <c r="D1172" s="149"/>
      <c r="E1172" s="150"/>
      <c r="F1172" s="161" t="str">
        <f>IF(VLOOKUP(A1171,入力シート!$A$8:$M$1000,2,0)="","",IF(VLOOKUP(A1171,入力シート!$A$8:$M$1000,3,0)="","",VLOOKUP(A1171,入力シート!$A$8:$M$1000,2,0)))</f>
        <v/>
      </c>
      <c r="G1172" s="162"/>
      <c r="H1172" s="162"/>
      <c r="I1172" s="162"/>
      <c r="J1172" s="162"/>
      <c r="K1172" s="162"/>
      <c r="L1172" s="162"/>
      <c r="M1172" s="162"/>
      <c r="N1172" s="162"/>
      <c r="O1172" s="162"/>
      <c r="P1172" s="162"/>
      <c r="Q1172" s="162"/>
      <c r="R1172" s="162"/>
      <c r="S1172" s="162"/>
      <c r="T1172" s="2"/>
      <c r="U1172" s="2"/>
      <c r="V1172" s="195"/>
      <c r="W1172" s="196"/>
      <c r="X1172" s="177"/>
      <c r="Y1172" s="172"/>
      <c r="Z1172" s="172"/>
      <c r="AA1172" s="172"/>
      <c r="AB1172" s="172"/>
      <c r="AC1172" s="172"/>
      <c r="AD1172" s="172"/>
      <c r="AE1172" s="172"/>
      <c r="AF1172" s="172"/>
      <c r="AG1172" s="172"/>
      <c r="AH1172" s="172"/>
      <c r="AI1172" s="172"/>
      <c r="AJ1172" s="172"/>
      <c r="AK1172" s="172"/>
      <c r="AL1172" s="172"/>
      <c r="AM1172" s="181"/>
    </row>
    <row r="1173" spans="1:39" ht="12.6" customHeight="1" x14ac:dyDescent="0.2">
      <c r="B1173" s="53"/>
      <c r="C1173" s="54"/>
      <c r="D1173" s="149"/>
      <c r="E1173" s="150"/>
      <c r="F1173" s="163"/>
      <c r="G1173" s="164"/>
      <c r="H1173" s="164"/>
      <c r="I1173" s="164"/>
      <c r="J1173" s="164"/>
      <c r="K1173" s="164"/>
      <c r="L1173" s="164"/>
      <c r="M1173" s="164"/>
      <c r="N1173" s="164"/>
      <c r="O1173" s="164"/>
      <c r="P1173" s="164"/>
      <c r="Q1173" s="164"/>
      <c r="R1173" s="164"/>
      <c r="S1173" s="164"/>
      <c r="T1173" s="2"/>
      <c r="U1173" s="2"/>
      <c r="V1173" s="195"/>
      <c r="W1173" s="196"/>
      <c r="X1173" s="177"/>
      <c r="Y1173" s="172"/>
      <c r="Z1173" s="172"/>
      <c r="AA1173" s="172"/>
      <c r="AB1173" s="172"/>
      <c r="AC1173" s="172"/>
      <c r="AD1173" s="172"/>
      <c r="AE1173" s="172"/>
      <c r="AF1173" s="172"/>
      <c r="AG1173" s="172"/>
      <c r="AH1173" s="172"/>
      <c r="AI1173" s="172"/>
      <c r="AJ1173" s="172"/>
      <c r="AK1173" s="172"/>
      <c r="AL1173" s="172"/>
      <c r="AM1173" s="181"/>
    </row>
    <row r="1174" spans="1:39" ht="12.9" customHeight="1" x14ac:dyDescent="0.2">
      <c r="B1174" s="53"/>
      <c r="C1174" s="54"/>
      <c r="D1174" s="149"/>
      <c r="E1174" s="150"/>
      <c r="F1174" s="66" t="str">
        <f>IF(VLOOKUP(A1171,入力シート!$A$8:$M$1000,2,0)="","",IF(VLOOKUP(A1171,入力シート!$A$8:$M$1000,3,0)="",VLOOKUP(A1171,入力シート!$A$8:$M$1000,2,0),VLOOKUP(A1171,入力シート!$A$8:$M$1000,3,0)))</f>
        <v/>
      </c>
      <c r="G1174" s="67"/>
      <c r="H1174" s="67"/>
      <c r="I1174" s="67"/>
      <c r="J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70" t="s">
        <v>9</v>
      </c>
      <c r="U1174" s="70"/>
      <c r="V1174" s="195"/>
      <c r="W1174" s="196"/>
      <c r="X1174" s="177"/>
      <c r="Y1174" s="172"/>
      <c r="Z1174" s="172"/>
      <c r="AA1174" s="172"/>
      <c r="AB1174" s="172"/>
      <c r="AC1174" s="172"/>
      <c r="AD1174" s="172"/>
      <c r="AE1174" s="172"/>
      <c r="AF1174" s="172"/>
      <c r="AG1174" s="172"/>
      <c r="AH1174" s="172"/>
      <c r="AI1174" s="172"/>
      <c r="AJ1174" s="172"/>
      <c r="AK1174" s="172"/>
      <c r="AL1174" s="172"/>
      <c r="AM1174" s="181"/>
    </row>
    <row r="1175" spans="1:39" ht="12.9" customHeight="1" thickBot="1" x14ac:dyDescent="0.25">
      <c r="B1175" s="53"/>
      <c r="C1175" s="54"/>
      <c r="D1175" s="151"/>
      <c r="E1175" s="152"/>
      <c r="F1175" s="68"/>
      <c r="G1175" s="69"/>
      <c r="H1175" s="69"/>
      <c r="I1175" s="69"/>
      <c r="J1175" s="69"/>
      <c r="K1175" s="69"/>
      <c r="L1175" s="69"/>
      <c r="M1175" s="69"/>
      <c r="N1175" s="69"/>
      <c r="O1175" s="69"/>
      <c r="P1175" s="69"/>
      <c r="Q1175" s="69"/>
      <c r="R1175" s="69"/>
      <c r="S1175" s="69"/>
      <c r="T1175" s="71"/>
      <c r="U1175" s="71"/>
      <c r="V1175" s="197"/>
      <c r="W1175" s="198"/>
      <c r="X1175" s="178"/>
      <c r="Y1175" s="182"/>
      <c r="Z1175" s="182"/>
      <c r="AA1175" s="182"/>
      <c r="AB1175" s="182"/>
      <c r="AC1175" s="182"/>
      <c r="AD1175" s="182"/>
      <c r="AE1175" s="182"/>
      <c r="AF1175" s="182"/>
      <c r="AG1175" s="182"/>
      <c r="AH1175" s="182"/>
      <c r="AI1175" s="182"/>
      <c r="AJ1175" s="182"/>
      <c r="AK1175" s="182"/>
      <c r="AL1175" s="182"/>
      <c r="AM1175" s="183"/>
    </row>
    <row r="1176" spans="1:39" ht="12.9" customHeight="1" x14ac:dyDescent="0.2">
      <c r="B1176" s="53"/>
      <c r="C1176" s="54"/>
      <c r="D1176" s="153" t="s">
        <v>7</v>
      </c>
      <c r="E1176" s="154"/>
      <c r="F1176" s="159" t="s">
        <v>12</v>
      </c>
      <c r="G1176" s="165" t="str">
        <f>IF(VLOOKUP(A1171,入力シート!$A$8:$M$1000,4,0)="","",VLOOKUP(A1171,入力シート!$A$8:$M$1000,4,0))</f>
        <v/>
      </c>
      <c r="H1176" s="166"/>
      <c r="I1176" s="166"/>
      <c r="J1176" s="166"/>
      <c r="K1176" s="166"/>
      <c r="L1176" s="166"/>
      <c r="M1176" s="155"/>
      <c r="N1176" s="155"/>
      <c r="O1176" s="155"/>
      <c r="P1176" s="155"/>
      <c r="Q1176" s="155"/>
      <c r="R1176" s="155"/>
      <c r="S1176" s="155"/>
      <c r="T1176" s="155"/>
      <c r="U1176" s="156"/>
      <c r="V1176" s="199" t="s">
        <v>15</v>
      </c>
      <c r="W1176" s="200"/>
      <c r="X1176" s="173"/>
      <c r="Y1176" s="174" t="str">
        <f>IF(VLOOKUP(A1171,入力シート!$A$8:$M$1000,7,0)="","",VLOOKUP(A1171,入力シート!$A$8:$M$1000,7,0))</f>
        <v/>
      </c>
      <c r="Z1176" s="174"/>
      <c r="AA1176" s="174"/>
      <c r="AB1176" s="174"/>
      <c r="AC1176" s="174"/>
      <c r="AD1176" s="174"/>
      <c r="AE1176" s="174"/>
      <c r="AF1176" s="174"/>
      <c r="AG1176" s="174"/>
      <c r="AH1176" s="174"/>
      <c r="AI1176" s="174"/>
      <c r="AJ1176" s="174"/>
      <c r="AK1176" s="174"/>
      <c r="AL1176" s="174"/>
      <c r="AM1176" s="175"/>
    </row>
    <row r="1177" spans="1:39" ht="12.9" customHeight="1" x14ac:dyDescent="0.2">
      <c r="B1177" s="53"/>
      <c r="C1177" s="54"/>
      <c r="D1177" s="149"/>
      <c r="E1177" s="150"/>
      <c r="F1177" s="160"/>
      <c r="G1177" s="167"/>
      <c r="H1177" s="168"/>
      <c r="I1177" s="168"/>
      <c r="J1177" s="168"/>
      <c r="K1177" s="168"/>
      <c r="L1177" s="168"/>
      <c r="M1177" s="157"/>
      <c r="N1177" s="157"/>
      <c r="O1177" s="157"/>
      <c r="P1177" s="157"/>
      <c r="Q1177" s="157"/>
      <c r="R1177" s="157"/>
      <c r="S1177" s="157"/>
      <c r="T1177" s="157"/>
      <c r="U1177" s="158"/>
      <c r="V1177" s="201"/>
      <c r="W1177" s="202"/>
      <c r="X1177" s="169"/>
      <c r="Y1177" s="170"/>
      <c r="Z1177" s="170"/>
      <c r="AA1177" s="170"/>
      <c r="AB1177" s="170"/>
      <c r="AC1177" s="170"/>
      <c r="AD1177" s="170"/>
      <c r="AE1177" s="170"/>
      <c r="AF1177" s="170"/>
      <c r="AG1177" s="170"/>
      <c r="AH1177" s="170"/>
      <c r="AI1177" s="170"/>
      <c r="AJ1177" s="170"/>
      <c r="AK1177" s="170"/>
      <c r="AL1177" s="170"/>
      <c r="AM1177" s="171"/>
    </row>
    <row r="1178" spans="1:39" ht="12.9" customHeight="1" x14ac:dyDescent="0.2">
      <c r="B1178" s="53"/>
      <c r="C1178" s="54"/>
      <c r="D1178" s="149"/>
      <c r="E1178" s="150"/>
      <c r="F1178" s="74" t="str">
        <f>IF(VLOOKUP(A1171,入力シート!$A$8:$M$1000,5,0)="","",VLOOKUP(A1171,入力シート!$A$8:$M$1000,5,0))</f>
        <v/>
      </c>
      <c r="G1178" s="75"/>
      <c r="H1178" s="75"/>
      <c r="I1178" s="75"/>
      <c r="J1178" s="75"/>
      <c r="K1178" s="75"/>
      <c r="L1178" s="75"/>
      <c r="M1178" s="75"/>
      <c r="N1178" s="75"/>
      <c r="O1178" s="75"/>
      <c r="P1178" s="75"/>
      <c r="Q1178" s="75"/>
      <c r="R1178" s="75"/>
      <c r="S1178" s="75"/>
      <c r="T1178" s="75"/>
      <c r="U1178" s="76"/>
      <c r="V1178" s="203" t="s">
        <v>16</v>
      </c>
      <c r="W1178" s="204"/>
      <c r="X1178" s="190" t="str">
        <f>IF(Y1176="","",IF(VLOOKUP(Y1176,入力シート!$A$110:$H$1000,3,0)="","",VLOOKUP(Y1176,入力シート!$A$110:$H$1000,3,0)))</f>
        <v/>
      </c>
      <c r="Y1178" s="191"/>
      <c r="Z1178" s="191"/>
      <c r="AA1178" s="191"/>
      <c r="AB1178" s="191"/>
      <c r="AC1178" s="191"/>
      <c r="AD1178" s="191"/>
      <c r="AE1178" s="191"/>
      <c r="AF1178" s="191"/>
      <c r="AG1178" s="191"/>
      <c r="AH1178" s="191"/>
      <c r="AI1178" s="191"/>
      <c r="AJ1178" s="191"/>
      <c r="AK1178" s="191"/>
      <c r="AL1178" s="191"/>
      <c r="AM1178" s="192"/>
    </row>
    <row r="1179" spans="1:39" ht="12.9" customHeight="1" x14ac:dyDescent="0.2">
      <c r="B1179" s="53"/>
      <c r="C1179" s="54"/>
      <c r="D1179" s="149"/>
      <c r="E1179" s="150"/>
      <c r="F1179" s="77"/>
      <c r="G1179" s="78"/>
      <c r="H1179" s="78"/>
      <c r="I1179" s="78"/>
      <c r="J1179" s="78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9"/>
      <c r="V1179" s="201"/>
      <c r="W1179" s="202"/>
      <c r="X1179" s="103"/>
      <c r="Y1179" s="104"/>
      <c r="Z1179" s="104"/>
      <c r="AA1179" s="104"/>
      <c r="AB1179" s="104"/>
      <c r="AC1179" s="104"/>
      <c r="AD1179" s="104"/>
      <c r="AE1179" s="104"/>
      <c r="AF1179" s="104"/>
      <c r="AG1179" s="104"/>
      <c r="AH1179" s="104"/>
      <c r="AI1179" s="104"/>
      <c r="AJ1179" s="104"/>
      <c r="AK1179" s="104"/>
      <c r="AL1179" s="104"/>
      <c r="AM1179" s="105"/>
    </row>
    <row r="1180" spans="1:39" ht="12.9" customHeight="1" x14ac:dyDescent="0.2">
      <c r="B1180" s="53"/>
      <c r="C1180" s="54"/>
      <c r="D1180" s="149"/>
      <c r="E1180" s="150"/>
      <c r="F1180" s="77"/>
      <c r="G1180" s="78"/>
      <c r="H1180" s="78"/>
      <c r="I1180" s="78"/>
      <c r="J1180" s="78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9"/>
      <c r="V1180" s="205" t="s">
        <v>14</v>
      </c>
      <c r="W1180" s="206"/>
      <c r="X1180" s="190" t="str">
        <f>IF(VLOOKUP(A1171,入力シート!$A$8:$M$1000,9,0)="","",VLOOKUP(A1171,入力シート!$A$8:$M$1000,9,0))</f>
        <v/>
      </c>
      <c r="Y1180" s="211"/>
      <c r="Z1180" s="209" t="s">
        <v>17</v>
      </c>
      <c r="AA1180" s="206"/>
      <c r="AB1180" s="218" t="str">
        <f>IF(VLOOKUP(A1171,入力シート!$A$8:$M$1000,12,0)="","",VLOOKUP(A1171,入力シート!$A$8:$M$1000,12,0))</f>
        <v/>
      </c>
      <c r="AC1180" s="219"/>
      <c r="AD1180" s="219"/>
      <c r="AE1180" s="220"/>
      <c r="AF1180" s="209" t="s">
        <v>18</v>
      </c>
      <c r="AG1180" s="206"/>
      <c r="AH1180" s="214" t="str">
        <f>IF(X1180="","",IF(AB1180="","",X1180*AB1180))</f>
        <v/>
      </c>
      <c r="AI1180" s="215"/>
      <c r="AJ1180" s="215"/>
      <c r="AK1180" s="215"/>
      <c r="AL1180" s="215"/>
      <c r="AM1180" s="224"/>
    </row>
    <row r="1181" spans="1:39" ht="12.9" customHeight="1" thickBot="1" x14ac:dyDescent="0.25">
      <c r="B1181" s="53"/>
      <c r="C1181" s="54"/>
      <c r="D1181" s="151"/>
      <c r="E1181" s="152"/>
      <c r="F1181" s="80"/>
      <c r="G1181" s="81"/>
      <c r="H1181" s="81"/>
      <c r="I1181" s="81"/>
      <c r="J1181" s="81"/>
      <c r="K1181" s="81"/>
      <c r="L1181" s="81"/>
      <c r="M1181" s="81"/>
      <c r="N1181" s="81"/>
      <c r="O1181" s="81"/>
      <c r="P1181" s="81"/>
      <c r="Q1181" s="81"/>
      <c r="R1181" s="81"/>
      <c r="S1181" s="81"/>
      <c r="T1181" s="81"/>
      <c r="U1181" s="82"/>
      <c r="V1181" s="207"/>
      <c r="W1181" s="208"/>
      <c r="X1181" s="212"/>
      <c r="Y1181" s="213"/>
      <c r="Z1181" s="210"/>
      <c r="AA1181" s="208"/>
      <c r="AB1181" s="221"/>
      <c r="AC1181" s="222"/>
      <c r="AD1181" s="222"/>
      <c r="AE1181" s="223"/>
      <c r="AF1181" s="210"/>
      <c r="AG1181" s="208"/>
      <c r="AH1181" s="216"/>
      <c r="AI1181" s="217"/>
      <c r="AJ1181" s="217"/>
      <c r="AK1181" s="217"/>
      <c r="AL1181" s="217"/>
      <c r="AM1181" s="225"/>
    </row>
    <row r="1182" spans="1:39" ht="12.9" customHeight="1" thickTop="1" x14ac:dyDescent="0.2">
      <c r="B1182" s="53"/>
      <c r="C1182" s="54"/>
      <c r="D1182" s="35" t="s">
        <v>10</v>
      </c>
      <c r="E1182" s="36"/>
      <c r="F1182" s="39" t="str">
        <f>IF(VLOOKUP(A1171,入力シート!$A$8:$M$1000,6,0)="","",VLOOKUP(A1171,入力シート!$A$8:$M$1000,6,0))</f>
        <v/>
      </c>
      <c r="G1182" s="40"/>
      <c r="H1182" s="40"/>
      <c r="I1182" s="40"/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1"/>
      <c r="V1182" s="45"/>
      <c r="W1182" s="46"/>
      <c r="X1182" s="46"/>
      <c r="Y1182" s="46"/>
      <c r="Z1182" s="46"/>
      <c r="AA1182" s="46"/>
      <c r="AB1182" s="46"/>
      <c r="AC1182" s="46"/>
      <c r="AD1182" s="46"/>
      <c r="AE1182" s="46"/>
      <c r="AF1182" s="46"/>
      <c r="AG1182" s="46"/>
      <c r="AH1182" s="46"/>
      <c r="AI1182" s="46"/>
      <c r="AJ1182" s="46"/>
      <c r="AK1182" s="46"/>
      <c r="AL1182" s="46"/>
      <c r="AM1182" s="46"/>
    </row>
    <row r="1183" spans="1:39" ht="12.9" customHeight="1" thickBot="1" x14ac:dyDescent="0.25">
      <c r="B1183" s="55"/>
      <c r="C1183" s="56"/>
      <c r="D1183" s="37"/>
      <c r="E1183" s="38"/>
      <c r="F1183" s="42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4"/>
      <c r="V1183" s="47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48"/>
      <c r="AL1183" s="48"/>
      <c r="AM1183" s="48"/>
    </row>
    <row r="1184" spans="1:39" ht="14.1" customHeight="1" thickTop="1" x14ac:dyDescent="0.2">
      <c r="B1184" s="49" t="s">
        <v>24</v>
      </c>
      <c r="C1184" s="49"/>
      <c r="D1184" s="49"/>
      <c r="E1184" s="49"/>
      <c r="F1184" s="49"/>
      <c r="G1184" s="49"/>
      <c r="H1184" s="49"/>
      <c r="I1184" s="49"/>
      <c r="J1184" s="49"/>
      <c r="K1184" s="49"/>
      <c r="L1184" s="49"/>
      <c r="M1184" s="49"/>
      <c r="N1184" s="49"/>
      <c r="O1184" s="49"/>
      <c r="P1184" s="49"/>
      <c r="Q1184" s="49"/>
      <c r="R1184" s="49"/>
      <c r="S1184" s="49"/>
      <c r="T1184" s="49"/>
      <c r="U1184" s="49"/>
      <c r="AB1184" s="17" t="s">
        <v>20</v>
      </c>
      <c r="AC1184" s="18"/>
      <c r="AD1184" s="18"/>
      <c r="AE1184" s="19"/>
      <c r="AF1184" s="11" t="s">
        <v>21</v>
      </c>
      <c r="AG1184" s="12"/>
      <c r="AH1184" s="12"/>
      <c r="AI1184" s="12"/>
      <c r="AJ1184" s="12"/>
      <c r="AK1184" s="12"/>
      <c r="AL1184" s="12"/>
      <c r="AM1184" s="13"/>
    </row>
    <row r="1185" spans="1:41" ht="14.1" customHeight="1" x14ac:dyDescent="0.2">
      <c r="B1185" s="50"/>
      <c r="C1185" s="50"/>
      <c r="D1185" s="50"/>
      <c r="E1185" s="50"/>
      <c r="F1185" s="50"/>
      <c r="G1185" s="50"/>
      <c r="H1185" s="50"/>
      <c r="I1185" s="50"/>
      <c r="J1185" s="50"/>
      <c r="K1185" s="50"/>
      <c r="L1185" s="50"/>
      <c r="M1185" s="50"/>
      <c r="N1185" s="50"/>
      <c r="O1185" s="50"/>
      <c r="P1185" s="50"/>
      <c r="Q1185" s="50"/>
      <c r="R1185" s="50"/>
      <c r="S1185" s="50"/>
      <c r="T1185" s="50"/>
      <c r="U1185" s="50"/>
      <c r="AB1185" s="20"/>
      <c r="AC1185" s="21"/>
      <c r="AD1185" s="21"/>
      <c r="AE1185" s="22"/>
      <c r="AF1185" s="14"/>
      <c r="AG1185" s="15"/>
      <c r="AH1185" s="15"/>
      <c r="AI1185" s="15"/>
      <c r="AJ1185" s="15"/>
      <c r="AK1185" s="15"/>
      <c r="AL1185" s="15"/>
      <c r="AM1185" s="16"/>
    </row>
    <row r="1186" spans="1:41" ht="14.1" customHeight="1" x14ac:dyDescent="0.2">
      <c r="B1186" s="17" t="s">
        <v>25</v>
      </c>
      <c r="C1186" s="18"/>
      <c r="D1186" s="18"/>
      <c r="E1186" s="19"/>
      <c r="F1186" s="11"/>
      <c r="G1186" s="12"/>
      <c r="H1186" s="12"/>
      <c r="I1186" s="12"/>
      <c r="J1186" s="12"/>
      <c r="K1186" s="13"/>
      <c r="L1186" s="17" t="s">
        <v>26</v>
      </c>
      <c r="M1186" s="18"/>
      <c r="N1186" s="18"/>
      <c r="O1186" s="19"/>
      <c r="P1186" s="11"/>
      <c r="Q1186" s="12"/>
      <c r="R1186" s="12"/>
      <c r="S1186" s="12"/>
      <c r="T1186" s="12"/>
      <c r="U1186" s="13"/>
      <c r="W1186" s="23" t="s">
        <v>23</v>
      </c>
      <c r="X1186" s="25" t="str">
        <f>IF(SUM(X1141,X1154,X1167,X1180)=0,"",SUM(X1141,X1154,X1167,X1180))</f>
        <v/>
      </c>
      <c r="Y1186" s="18"/>
      <c r="Z1186" s="26"/>
      <c r="AA1186" s="23" t="s">
        <v>18</v>
      </c>
      <c r="AB1186" s="29" t="str">
        <f>IF(SUM(AH1141,AH1154,AH1167,AH1180)=0,"",SUM(AH1141,AH1154,AH1167,AH1180))</f>
        <v/>
      </c>
      <c r="AC1186" s="30"/>
      <c r="AD1186" s="30"/>
      <c r="AE1186" s="30"/>
      <c r="AF1186" s="30"/>
      <c r="AG1186" s="30"/>
      <c r="AH1186" s="31"/>
      <c r="AI1186" s="23" t="s">
        <v>22</v>
      </c>
      <c r="AJ1186" s="11"/>
      <c r="AK1186" s="12"/>
      <c r="AL1186" s="12"/>
      <c r="AM1186" s="13"/>
    </row>
    <row r="1187" spans="1:41" ht="14.1" customHeight="1" x14ac:dyDescent="0.2">
      <c r="B1187" s="20"/>
      <c r="C1187" s="21"/>
      <c r="D1187" s="21"/>
      <c r="E1187" s="22"/>
      <c r="F1187" s="14"/>
      <c r="G1187" s="15"/>
      <c r="H1187" s="15"/>
      <c r="I1187" s="15"/>
      <c r="J1187" s="15"/>
      <c r="K1187" s="16"/>
      <c r="L1187" s="20"/>
      <c r="M1187" s="21"/>
      <c r="N1187" s="21"/>
      <c r="O1187" s="22"/>
      <c r="P1187" s="14"/>
      <c r="Q1187" s="15"/>
      <c r="R1187" s="15"/>
      <c r="S1187" s="15"/>
      <c r="T1187" s="15"/>
      <c r="U1187" s="16"/>
      <c r="W1187" s="24"/>
      <c r="X1187" s="27"/>
      <c r="Y1187" s="21"/>
      <c r="Z1187" s="28"/>
      <c r="AA1187" s="24"/>
      <c r="AB1187" s="32"/>
      <c r="AC1187" s="33"/>
      <c r="AD1187" s="33"/>
      <c r="AE1187" s="33"/>
      <c r="AF1187" s="33"/>
      <c r="AG1187" s="33"/>
      <c r="AH1187" s="34"/>
      <c r="AI1187" s="24"/>
      <c r="AJ1187" s="14"/>
      <c r="AK1187" s="15"/>
      <c r="AL1187" s="15"/>
      <c r="AM1187" s="16"/>
    </row>
    <row r="1189" spans="1:41" ht="23.1" customHeight="1" x14ac:dyDescent="0.2">
      <c r="A1189" s="127" t="s">
        <v>1089</v>
      </c>
      <c r="B1189" s="9" t="s">
        <v>27</v>
      </c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5"/>
      <c r="X1189" s="5"/>
      <c r="Y1189" s="6"/>
      <c r="Z1189" s="226" t="s">
        <v>3</v>
      </c>
      <c r="AA1189" s="227"/>
      <c r="AB1189" s="227"/>
      <c r="AC1189" s="227"/>
      <c r="AD1189" s="227"/>
      <c r="AE1189" s="228"/>
      <c r="AF1189" s="186" t="s">
        <v>4</v>
      </c>
      <c r="AG1189" s="187"/>
      <c r="AH1189" s="191" t="str">
        <f>IF(F1192="","",A1191)</f>
        <v/>
      </c>
      <c r="AI1189" s="191"/>
      <c r="AJ1189" s="184" t="s">
        <v>2</v>
      </c>
      <c r="AK1189" s="191" t="str">
        <f>IF(F1192="","",AK1123)</f>
        <v/>
      </c>
      <c r="AL1189" s="191"/>
      <c r="AM1189" s="84" t="s">
        <v>1</v>
      </c>
    </row>
    <row r="1190" spans="1:41" ht="14.1" customHeight="1" thickBot="1" x14ac:dyDescent="0.25">
      <c r="B1190" s="10" t="s">
        <v>0</v>
      </c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  <c r="S1190" s="10"/>
      <c r="T1190" s="10"/>
      <c r="U1190" s="10"/>
      <c r="V1190" s="10"/>
      <c r="W1190" s="7"/>
      <c r="X1190" s="7"/>
      <c r="Y1190" s="8"/>
      <c r="Z1190" s="229"/>
      <c r="AA1190" s="230"/>
      <c r="AB1190" s="230"/>
      <c r="AC1190" s="230"/>
      <c r="AD1190" s="230"/>
      <c r="AE1190" s="231"/>
      <c r="AF1190" s="188"/>
      <c r="AG1190" s="189"/>
      <c r="AH1190" s="232"/>
      <c r="AI1190" s="232"/>
      <c r="AJ1190" s="185"/>
      <c r="AK1190" s="232"/>
      <c r="AL1190" s="232"/>
      <c r="AM1190" s="85"/>
    </row>
    <row r="1191" spans="1:41" ht="14.1" customHeight="1" thickTop="1" x14ac:dyDescent="0.2">
      <c r="A1191" s="1">
        <f>+A1125+1</f>
        <v>19</v>
      </c>
      <c r="B1191" s="86" t="s">
        <v>6</v>
      </c>
      <c r="C1191" s="87"/>
      <c r="D1191" s="57" t="s">
        <v>5</v>
      </c>
      <c r="E1191" s="58"/>
      <c r="F1191" s="63" t="s">
        <v>8</v>
      </c>
      <c r="G1191" s="64"/>
      <c r="H1191" s="64"/>
      <c r="I1191" s="92"/>
      <c r="J1191" s="92"/>
      <c r="K1191" s="92"/>
      <c r="L1191" s="92"/>
      <c r="M1191" s="92"/>
      <c r="N1191" s="92"/>
      <c r="O1191" s="92"/>
      <c r="P1191" s="92"/>
      <c r="Q1191" s="92"/>
      <c r="R1191" s="92"/>
      <c r="S1191" s="92"/>
      <c r="T1191" s="92"/>
      <c r="U1191" s="93"/>
      <c r="V1191" s="94" t="s">
        <v>11</v>
      </c>
      <c r="W1191" s="95"/>
      <c r="X1191" s="96"/>
      <c r="Y1191" s="134" t="str">
        <f>IF(F1192="","",IF(入力シート!$F$5="","",入力シート!$F$5))</f>
        <v/>
      </c>
      <c r="Z1191" s="135"/>
      <c r="AA1191" s="135"/>
      <c r="AB1191" s="135"/>
      <c r="AC1191" s="135"/>
      <c r="AD1191" s="135"/>
      <c r="AE1191" s="135"/>
      <c r="AF1191" s="135"/>
      <c r="AG1191" s="135"/>
      <c r="AH1191" s="135"/>
      <c r="AI1191" s="135"/>
      <c r="AJ1191" s="135"/>
      <c r="AK1191" s="135"/>
      <c r="AL1191" s="135"/>
      <c r="AM1191" s="136"/>
      <c r="AO1191" s="1" t="str">
        <f>IF(F1192="","",AO1125+1)</f>
        <v/>
      </c>
    </row>
    <row r="1192" spans="1:41" ht="14.1" customHeight="1" x14ac:dyDescent="0.2">
      <c r="B1192" s="88"/>
      <c r="C1192" s="89"/>
      <c r="D1192" s="59"/>
      <c r="E1192" s="60"/>
      <c r="F1192" s="66" t="str">
        <f>IF(F1201="","",IF(入力シート!$B$5="","",IF(入力シート!$C$5="",入力シート!$B$5,CONCATENATE(入力シート!$B$5,$A$1,入力シート!$C$5))))</f>
        <v/>
      </c>
      <c r="G1192" s="67"/>
      <c r="H1192" s="67"/>
      <c r="I1192" s="67"/>
      <c r="J1192" s="67"/>
      <c r="K1192" s="67"/>
      <c r="L1192" s="67"/>
      <c r="M1192" s="67"/>
      <c r="N1192" s="67"/>
      <c r="O1192" s="67"/>
      <c r="P1192" s="67"/>
      <c r="Q1192" s="67"/>
      <c r="R1192" s="67"/>
      <c r="S1192" s="67"/>
      <c r="T1192" s="70" t="s">
        <v>9</v>
      </c>
      <c r="U1192" s="106"/>
      <c r="V1192" s="97"/>
      <c r="W1192" s="98"/>
      <c r="X1192" s="99"/>
      <c r="Y1192" s="137"/>
      <c r="Z1192" s="138"/>
      <c r="AA1192" s="138"/>
      <c r="AB1192" s="138"/>
      <c r="AC1192" s="138"/>
      <c r="AD1192" s="138"/>
      <c r="AE1192" s="138"/>
      <c r="AF1192" s="138"/>
      <c r="AG1192" s="138"/>
      <c r="AH1192" s="138"/>
      <c r="AI1192" s="138"/>
      <c r="AJ1192" s="138"/>
      <c r="AK1192" s="138"/>
      <c r="AL1192" s="138"/>
      <c r="AM1192" s="139"/>
    </row>
    <row r="1193" spans="1:41" ht="14.1" customHeight="1" x14ac:dyDescent="0.2">
      <c r="B1193" s="88"/>
      <c r="C1193" s="89"/>
      <c r="D1193" s="61"/>
      <c r="E1193" s="62"/>
      <c r="F1193" s="68"/>
      <c r="G1193" s="69"/>
      <c r="H1193" s="69"/>
      <c r="I1193" s="69"/>
      <c r="J1193" s="69"/>
      <c r="K1193" s="69"/>
      <c r="L1193" s="69"/>
      <c r="M1193" s="69"/>
      <c r="N1193" s="69"/>
      <c r="O1193" s="69"/>
      <c r="P1193" s="69"/>
      <c r="Q1193" s="69"/>
      <c r="R1193" s="69"/>
      <c r="S1193" s="69"/>
      <c r="T1193" s="71"/>
      <c r="U1193" s="107"/>
      <c r="V1193" s="100"/>
      <c r="W1193" s="101"/>
      <c r="X1193" s="102"/>
      <c r="Y1193" s="140"/>
      <c r="Z1193" s="141"/>
      <c r="AA1193" s="141"/>
      <c r="AB1193" s="141"/>
      <c r="AC1193" s="141"/>
      <c r="AD1193" s="141"/>
      <c r="AE1193" s="141"/>
      <c r="AF1193" s="141"/>
      <c r="AG1193" s="141"/>
      <c r="AH1193" s="141"/>
      <c r="AI1193" s="141"/>
      <c r="AJ1193" s="141"/>
      <c r="AK1193" s="141"/>
      <c r="AL1193" s="141"/>
      <c r="AM1193" s="142"/>
    </row>
    <row r="1194" spans="1:41" ht="14.1" customHeight="1" x14ac:dyDescent="0.2">
      <c r="B1194" s="88"/>
      <c r="C1194" s="89"/>
      <c r="D1194" s="72" t="s">
        <v>7</v>
      </c>
      <c r="E1194" s="73"/>
      <c r="F1194" s="146" t="s">
        <v>12</v>
      </c>
      <c r="G1194" s="143" t="str">
        <f>IF(F1192="","",IF(入力シート!$D$5="","",入力シート!$D$5))</f>
        <v/>
      </c>
      <c r="H1194" s="144"/>
      <c r="I1194" s="144"/>
      <c r="J1194" s="144"/>
      <c r="K1194" s="144"/>
      <c r="L1194" s="145"/>
      <c r="M1194" s="110" t="s">
        <v>8</v>
      </c>
      <c r="N1194" s="111"/>
      <c r="O1194" s="111"/>
      <c r="P1194" s="112"/>
      <c r="Q1194" s="112"/>
      <c r="R1194" s="112"/>
      <c r="S1194" s="112"/>
      <c r="T1194" s="112"/>
      <c r="U1194" s="112"/>
      <c r="V1194" s="112"/>
      <c r="W1194" s="112"/>
      <c r="X1194" s="112"/>
      <c r="Y1194" s="112"/>
      <c r="Z1194" s="112"/>
      <c r="AA1194" s="112"/>
      <c r="AB1194" s="112"/>
      <c r="AC1194" s="112"/>
      <c r="AD1194" s="112"/>
      <c r="AE1194" s="112"/>
      <c r="AF1194" s="112"/>
      <c r="AG1194" s="112"/>
      <c r="AH1194" s="112"/>
      <c r="AI1194" s="112"/>
      <c r="AJ1194" s="112"/>
      <c r="AK1194" s="112"/>
      <c r="AL1194" s="112"/>
      <c r="AM1194" s="113"/>
    </row>
    <row r="1195" spans="1:41" ht="14.1" customHeight="1" x14ac:dyDescent="0.2">
      <c r="B1195" s="88"/>
      <c r="C1195" s="89"/>
      <c r="D1195" s="59"/>
      <c r="E1195" s="60"/>
      <c r="F1195" s="128" t="str">
        <f>IF(F1192="","",IF(入力シート!$E$5="","",入力シート!$E$5))</f>
        <v/>
      </c>
      <c r="G1195" s="129"/>
      <c r="H1195" s="129"/>
      <c r="I1195" s="129"/>
      <c r="J1195" s="129"/>
      <c r="K1195" s="129"/>
      <c r="L1195" s="129"/>
      <c r="M1195" s="129"/>
      <c r="N1195" s="129"/>
      <c r="O1195" s="129"/>
      <c r="P1195" s="129"/>
      <c r="Q1195" s="129"/>
      <c r="R1195" s="129"/>
      <c r="S1195" s="129"/>
      <c r="T1195" s="129"/>
      <c r="U1195" s="129"/>
      <c r="V1195" s="129"/>
      <c r="W1195" s="129"/>
      <c r="X1195" s="129"/>
      <c r="Y1195" s="129"/>
      <c r="Z1195" s="129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  <c r="AM1195" s="130"/>
    </row>
    <row r="1196" spans="1:41" ht="14.1" customHeight="1" thickBot="1" x14ac:dyDescent="0.25">
      <c r="B1196" s="90"/>
      <c r="C1196" s="91"/>
      <c r="D1196" s="108"/>
      <c r="E1196" s="109"/>
      <c r="F1196" s="131"/>
      <c r="G1196" s="132"/>
      <c r="H1196" s="132"/>
      <c r="I1196" s="132"/>
      <c r="J1196" s="132"/>
      <c r="K1196" s="132"/>
      <c r="L1196" s="132"/>
      <c r="M1196" s="132"/>
      <c r="N1196" s="132"/>
      <c r="O1196" s="132"/>
      <c r="P1196" s="132"/>
      <c r="Q1196" s="132"/>
      <c r="R1196" s="132"/>
      <c r="S1196" s="132"/>
      <c r="T1196" s="132"/>
      <c r="U1196" s="132"/>
      <c r="V1196" s="132"/>
      <c r="W1196" s="132"/>
      <c r="X1196" s="132"/>
      <c r="Y1196" s="132"/>
      <c r="Z1196" s="132"/>
      <c r="AA1196" s="132"/>
      <c r="AB1196" s="132"/>
      <c r="AC1196" s="132"/>
      <c r="AD1196" s="132"/>
      <c r="AE1196" s="132"/>
      <c r="AF1196" s="132"/>
      <c r="AG1196" s="132"/>
      <c r="AH1196" s="132"/>
      <c r="AI1196" s="132"/>
      <c r="AJ1196" s="132"/>
      <c r="AK1196" s="132"/>
      <c r="AL1196" s="132"/>
      <c r="AM1196" s="133"/>
    </row>
    <row r="1197" spans="1:41" ht="6" customHeight="1" thickTop="1" thickBot="1" x14ac:dyDescent="0.25"/>
    <row r="1198" spans="1:41" ht="14.1" customHeight="1" thickTop="1" x14ac:dyDescent="0.2">
      <c r="A1198" s="1">
        <f>+A1132+4</f>
        <v>73</v>
      </c>
      <c r="B1198" s="83" t="s">
        <v>19</v>
      </c>
      <c r="C1198" s="52"/>
      <c r="D1198" s="147" t="s">
        <v>5</v>
      </c>
      <c r="E1198" s="148"/>
      <c r="F1198" s="63" t="s">
        <v>8</v>
      </c>
      <c r="G1198" s="64"/>
      <c r="H1198" s="64"/>
      <c r="I1198" s="65"/>
      <c r="J1198" s="65"/>
      <c r="K1198" s="65"/>
      <c r="L1198" s="65"/>
      <c r="M1198" s="65"/>
      <c r="N1198" s="65"/>
      <c r="O1198" s="65"/>
      <c r="P1198" s="65"/>
      <c r="Q1198" s="65"/>
      <c r="R1198" s="65"/>
      <c r="S1198" s="65"/>
      <c r="T1198" s="65"/>
      <c r="U1198" s="65"/>
      <c r="V1198" s="193" t="s">
        <v>13</v>
      </c>
      <c r="W1198" s="194"/>
      <c r="X1198" s="176"/>
      <c r="Y1198" s="179" t="str">
        <f>IF(Y1203="","",VLOOKUP(Y1203,入力シート!$A$110:$H$10000,2,0))</f>
        <v/>
      </c>
      <c r="Z1198" s="179"/>
      <c r="AA1198" s="179"/>
      <c r="AB1198" s="179"/>
      <c r="AC1198" s="179"/>
      <c r="AD1198" s="179"/>
      <c r="AE1198" s="179"/>
      <c r="AF1198" s="179"/>
      <c r="AG1198" s="179"/>
      <c r="AH1198" s="179"/>
      <c r="AI1198" s="179"/>
      <c r="AJ1198" s="179"/>
      <c r="AK1198" s="179"/>
      <c r="AL1198" s="179"/>
      <c r="AM1198" s="180"/>
    </row>
    <row r="1199" spans="1:41" ht="12.6" customHeight="1" x14ac:dyDescent="0.2">
      <c r="B1199" s="53"/>
      <c r="C1199" s="54"/>
      <c r="D1199" s="149"/>
      <c r="E1199" s="150"/>
      <c r="F1199" s="161" t="str">
        <f>IF(VLOOKUP(A1198,入力シート!$A$8:$M$1000,2,0)="","",IF(VLOOKUP(A1198,入力シート!$A$8:$M$1000,3,0)="","",VLOOKUP(A1198,入力シート!$A$8:$M$1000,2,0)))</f>
        <v/>
      </c>
      <c r="G1199" s="162"/>
      <c r="H1199" s="162"/>
      <c r="I1199" s="162"/>
      <c r="J1199" s="162"/>
      <c r="K1199" s="162"/>
      <c r="L1199" s="162"/>
      <c r="M1199" s="162"/>
      <c r="N1199" s="162"/>
      <c r="O1199" s="162"/>
      <c r="P1199" s="162"/>
      <c r="Q1199" s="162"/>
      <c r="R1199" s="162"/>
      <c r="S1199" s="162"/>
      <c r="T1199" s="2"/>
      <c r="U1199" s="2"/>
      <c r="V1199" s="195"/>
      <c r="W1199" s="196"/>
      <c r="X1199" s="177"/>
      <c r="Y1199" s="172"/>
      <c r="Z1199" s="172"/>
      <c r="AA1199" s="172"/>
      <c r="AB1199" s="172"/>
      <c r="AC1199" s="172"/>
      <c r="AD1199" s="172"/>
      <c r="AE1199" s="172"/>
      <c r="AF1199" s="172"/>
      <c r="AG1199" s="172"/>
      <c r="AH1199" s="172"/>
      <c r="AI1199" s="172"/>
      <c r="AJ1199" s="172"/>
      <c r="AK1199" s="172"/>
      <c r="AL1199" s="172"/>
      <c r="AM1199" s="181"/>
    </row>
    <row r="1200" spans="1:41" ht="12.6" customHeight="1" x14ac:dyDescent="0.2">
      <c r="B1200" s="53"/>
      <c r="C1200" s="54"/>
      <c r="D1200" s="149"/>
      <c r="E1200" s="150"/>
      <c r="F1200" s="163"/>
      <c r="G1200" s="164"/>
      <c r="H1200" s="164"/>
      <c r="I1200" s="164"/>
      <c r="J1200" s="164"/>
      <c r="K1200" s="164"/>
      <c r="L1200" s="164"/>
      <c r="M1200" s="164"/>
      <c r="N1200" s="164"/>
      <c r="O1200" s="164"/>
      <c r="P1200" s="164"/>
      <c r="Q1200" s="164"/>
      <c r="R1200" s="164"/>
      <c r="S1200" s="164"/>
      <c r="T1200" s="2"/>
      <c r="U1200" s="2"/>
      <c r="V1200" s="195"/>
      <c r="W1200" s="196"/>
      <c r="X1200" s="177"/>
      <c r="Y1200" s="172"/>
      <c r="Z1200" s="172"/>
      <c r="AA1200" s="172"/>
      <c r="AB1200" s="172"/>
      <c r="AC1200" s="172"/>
      <c r="AD1200" s="172"/>
      <c r="AE1200" s="172"/>
      <c r="AF1200" s="172"/>
      <c r="AG1200" s="172"/>
      <c r="AH1200" s="172"/>
      <c r="AI1200" s="172"/>
      <c r="AJ1200" s="172"/>
      <c r="AK1200" s="172"/>
      <c r="AL1200" s="172"/>
      <c r="AM1200" s="181"/>
    </row>
    <row r="1201" spans="1:39" ht="12.9" customHeight="1" x14ac:dyDescent="0.2">
      <c r="B1201" s="53"/>
      <c r="C1201" s="54"/>
      <c r="D1201" s="149"/>
      <c r="E1201" s="150"/>
      <c r="F1201" s="66" t="str">
        <f>IF(VLOOKUP(A1198,入力シート!$A$8:$M$1000,2,0)="","",IF(VLOOKUP(A1198,入力シート!$A$8:$M$1000,3,0)="",VLOOKUP(A1198,入力シート!$A$8:$M$1000,2,0),VLOOKUP(A1198,入力シート!$A$8:$M$1000,3,0)))</f>
        <v/>
      </c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70" t="s">
        <v>9</v>
      </c>
      <c r="U1201" s="70"/>
      <c r="V1201" s="195"/>
      <c r="W1201" s="196"/>
      <c r="X1201" s="177"/>
      <c r="Y1201" s="172"/>
      <c r="Z1201" s="172"/>
      <c r="AA1201" s="172"/>
      <c r="AB1201" s="172"/>
      <c r="AC1201" s="172"/>
      <c r="AD1201" s="172"/>
      <c r="AE1201" s="172"/>
      <c r="AF1201" s="172"/>
      <c r="AG1201" s="172"/>
      <c r="AH1201" s="172"/>
      <c r="AI1201" s="172"/>
      <c r="AJ1201" s="172"/>
      <c r="AK1201" s="172"/>
      <c r="AL1201" s="172"/>
      <c r="AM1201" s="181"/>
    </row>
    <row r="1202" spans="1:39" ht="12.9" customHeight="1" thickBot="1" x14ac:dyDescent="0.25">
      <c r="B1202" s="53"/>
      <c r="C1202" s="54"/>
      <c r="D1202" s="151"/>
      <c r="E1202" s="152"/>
      <c r="F1202" s="68"/>
      <c r="G1202" s="69"/>
      <c r="H1202" s="69"/>
      <c r="I1202" s="69"/>
      <c r="J1202" s="69"/>
      <c r="K1202" s="69"/>
      <c r="L1202" s="69"/>
      <c r="M1202" s="69"/>
      <c r="N1202" s="69"/>
      <c r="O1202" s="69"/>
      <c r="P1202" s="69"/>
      <c r="Q1202" s="69"/>
      <c r="R1202" s="69"/>
      <c r="S1202" s="69"/>
      <c r="T1202" s="71"/>
      <c r="U1202" s="71"/>
      <c r="V1202" s="197"/>
      <c r="W1202" s="198"/>
      <c r="X1202" s="178"/>
      <c r="Y1202" s="182"/>
      <c r="Z1202" s="182"/>
      <c r="AA1202" s="182"/>
      <c r="AB1202" s="182"/>
      <c r="AC1202" s="182"/>
      <c r="AD1202" s="182"/>
      <c r="AE1202" s="182"/>
      <c r="AF1202" s="182"/>
      <c r="AG1202" s="182"/>
      <c r="AH1202" s="182"/>
      <c r="AI1202" s="182"/>
      <c r="AJ1202" s="182"/>
      <c r="AK1202" s="182"/>
      <c r="AL1202" s="182"/>
      <c r="AM1202" s="183"/>
    </row>
    <row r="1203" spans="1:39" ht="12.9" customHeight="1" x14ac:dyDescent="0.2">
      <c r="B1203" s="53"/>
      <c r="C1203" s="54"/>
      <c r="D1203" s="153" t="s">
        <v>7</v>
      </c>
      <c r="E1203" s="154"/>
      <c r="F1203" s="159" t="s">
        <v>12</v>
      </c>
      <c r="G1203" s="165" t="str">
        <f>IF(VLOOKUP(A1198,入力シート!$A$8:$M$1000,4,0)="","",VLOOKUP(A1198,入力シート!$A$8:$M$1000,4,0))</f>
        <v/>
      </c>
      <c r="H1203" s="166"/>
      <c r="I1203" s="166"/>
      <c r="J1203" s="166"/>
      <c r="K1203" s="166"/>
      <c r="L1203" s="166"/>
      <c r="M1203" s="155"/>
      <c r="N1203" s="155"/>
      <c r="O1203" s="155"/>
      <c r="P1203" s="155"/>
      <c r="Q1203" s="155"/>
      <c r="R1203" s="155"/>
      <c r="S1203" s="155"/>
      <c r="T1203" s="155"/>
      <c r="U1203" s="156"/>
      <c r="V1203" s="199" t="s">
        <v>15</v>
      </c>
      <c r="W1203" s="200"/>
      <c r="X1203" s="173"/>
      <c r="Y1203" s="174" t="str">
        <f>IF(VLOOKUP(A1198,入力シート!$A$8:$M$1000,7,0)="","",VLOOKUP(A1198,入力シート!$A$8:$M$1000,7,0))</f>
        <v/>
      </c>
      <c r="Z1203" s="174"/>
      <c r="AA1203" s="174"/>
      <c r="AB1203" s="174"/>
      <c r="AC1203" s="174"/>
      <c r="AD1203" s="174"/>
      <c r="AE1203" s="174"/>
      <c r="AF1203" s="174"/>
      <c r="AG1203" s="174"/>
      <c r="AH1203" s="174"/>
      <c r="AI1203" s="174"/>
      <c r="AJ1203" s="174"/>
      <c r="AK1203" s="174"/>
      <c r="AL1203" s="174"/>
      <c r="AM1203" s="175"/>
    </row>
    <row r="1204" spans="1:39" ht="12.9" customHeight="1" x14ac:dyDescent="0.2">
      <c r="B1204" s="53"/>
      <c r="C1204" s="54"/>
      <c r="D1204" s="149"/>
      <c r="E1204" s="150"/>
      <c r="F1204" s="160"/>
      <c r="G1204" s="167"/>
      <c r="H1204" s="168"/>
      <c r="I1204" s="168"/>
      <c r="J1204" s="168"/>
      <c r="K1204" s="168"/>
      <c r="L1204" s="168"/>
      <c r="M1204" s="157"/>
      <c r="N1204" s="157"/>
      <c r="O1204" s="157"/>
      <c r="P1204" s="157"/>
      <c r="Q1204" s="157"/>
      <c r="R1204" s="157"/>
      <c r="S1204" s="157"/>
      <c r="T1204" s="157"/>
      <c r="U1204" s="158"/>
      <c r="V1204" s="201"/>
      <c r="W1204" s="202"/>
      <c r="X1204" s="169"/>
      <c r="Y1204" s="170"/>
      <c r="Z1204" s="170"/>
      <c r="AA1204" s="170"/>
      <c r="AB1204" s="170"/>
      <c r="AC1204" s="170"/>
      <c r="AD1204" s="170"/>
      <c r="AE1204" s="170"/>
      <c r="AF1204" s="170"/>
      <c r="AG1204" s="170"/>
      <c r="AH1204" s="170"/>
      <c r="AI1204" s="170"/>
      <c r="AJ1204" s="170"/>
      <c r="AK1204" s="170"/>
      <c r="AL1204" s="170"/>
      <c r="AM1204" s="171"/>
    </row>
    <row r="1205" spans="1:39" ht="12.9" customHeight="1" x14ac:dyDescent="0.2">
      <c r="B1205" s="53"/>
      <c r="C1205" s="54"/>
      <c r="D1205" s="149"/>
      <c r="E1205" s="150"/>
      <c r="F1205" s="74" t="str">
        <f>IF(VLOOKUP(A1198,入力シート!$A$8:$M$1000,5,0)="","",VLOOKUP(A1198,入力シート!$A$8:$M$1000,5,0))</f>
        <v/>
      </c>
      <c r="G1205" s="75"/>
      <c r="H1205" s="75"/>
      <c r="I1205" s="75"/>
      <c r="J1205" s="75"/>
      <c r="K1205" s="75"/>
      <c r="L1205" s="75"/>
      <c r="M1205" s="75"/>
      <c r="N1205" s="75"/>
      <c r="O1205" s="75"/>
      <c r="P1205" s="75"/>
      <c r="Q1205" s="75"/>
      <c r="R1205" s="75"/>
      <c r="S1205" s="75"/>
      <c r="T1205" s="75"/>
      <c r="U1205" s="76"/>
      <c r="V1205" s="203" t="s">
        <v>16</v>
      </c>
      <c r="W1205" s="204"/>
      <c r="X1205" s="190" t="str">
        <f>IF(Y1203="","",IF(VLOOKUP(Y1203,入力シート!$A$110:$H$1000,3,0)="","",VLOOKUP(Y1203,入力シート!$A$110:$H$1000,3,0)))</f>
        <v/>
      </c>
      <c r="Y1205" s="191"/>
      <c r="Z1205" s="191"/>
      <c r="AA1205" s="191"/>
      <c r="AB1205" s="191"/>
      <c r="AC1205" s="191"/>
      <c r="AD1205" s="191"/>
      <c r="AE1205" s="191"/>
      <c r="AF1205" s="191"/>
      <c r="AG1205" s="191"/>
      <c r="AH1205" s="191"/>
      <c r="AI1205" s="191"/>
      <c r="AJ1205" s="191"/>
      <c r="AK1205" s="191"/>
      <c r="AL1205" s="191"/>
      <c r="AM1205" s="192"/>
    </row>
    <row r="1206" spans="1:39" ht="12.9" customHeight="1" x14ac:dyDescent="0.2">
      <c r="B1206" s="53"/>
      <c r="C1206" s="54"/>
      <c r="D1206" s="149"/>
      <c r="E1206" s="150"/>
      <c r="F1206" s="77"/>
      <c r="G1206" s="78"/>
      <c r="H1206" s="78"/>
      <c r="I1206" s="78"/>
      <c r="J1206" s="78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9"/>
      <c r="V1206" s="201"/>
      <c r="W1206" s="202"/>
      <c r="X1206" s="103"/>
      <c r="Y1206" s="104"/>
      <c r="Z1206" s="104"/>
      <c r="AA1206" s="104"/>
      <c r="AB1206" s="104"/>
      <c r="AC1206" s="104"/>
      <c r="AD1206" s="104"/>
      <c r="AE1206" s="104"/>
      <c r="AF1206" s="104"/>
      <c r="AG1206" s="104"/>
      <c r="AH1206" s="104"/>
      <c r="AI1206" s="104"/>
      <c r="AJ1206" s="104"/>
      <c r="AK1206" s="104"/>
      <c r="AL1206" s="104"/>
      <c r="AM1206" s="105"/>
    </row>
    <row r="1207" spans="1:39" ht="12.9" customHeight="1" x14ac:dyDescent="0.2">
      <c r="B1207" s="53"/>
      <c r="C1207" s="54"/>
      <c r="D1207" s="149"/>
      <c r="E1207" s="150"/>
      <c r="F1207" s="77"/>
      <c r="G1207" s="78"/>
      <c r="H1207" s="78"/>
      <c r="I1207" s="78"/>
      <c r="J1207" s="78"/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9"/>
      <c r="V1207" s="205" t="s">
        <v>14</v>
      </c>
      <c r="W1207" s="206"/>
      <c r="X1207" s="190" t="str">
        <f>IF(VLOOKUP(A1198,入力シート!$A$8:$M$1000,9,0)="","",VLOOKUP(A1198,入力シート!$A$8:$M$1000,9,0))</f>
        <v/>
      </c>
      <c r="Y1207" s="211"/>
      <c r="Z1207" s="209" t="s">
        <v>17</v>
      </c>
      <c r="AA1207" s="206"/>
      <c r="AB1207" s="218" t="str">
        <f>IF(VLOOKUP(A1198,入力シート!$A$8:$M$1000,12,0)="","",VLOOKUP(A1198,入力シート!$A$8:$M$1000,12,0))</f>
        <v/>
      </c>
      <c r="AC1207" s="219"/>
      <c r="AD1207" s="219"/>
      <c r="AE1207" s="220"/>
      <c r="AF1207" s="209" t="s">
        <v>18</v>
      </c>
      <c r="AG1207" s="206"/>
      <c r="AH1207" s="214" t="str">
        <f>IF(X1207="","",IF(AB1207="","",X1207*AB1207))</f>
        <v/>
      </c>
      <c r="AI1207" s="215"/>
      <c r="AJ1207" s="215"/>
      <c r="AK1207" s="215"/>
      <c r="AL1207" s="215"/>
      <c r="AM1207" s="224"/>
    </row>
    <row r="1208" spans="1:39" ht="12.9" customHeight="1" thickBot="1" x14ac:dyDescent="0.25">
      <c r="B1208" s="53"/>
      <c r="C1208" s="54"/>
      <c r="D1208" s="151"/>
      <c r="E1208" s="152"/>
      <c r="F1208" s="80"/>
      <c r="G1208" s="81"/>
      <c r="H1208" s="81"/>
      <c r="I1208" s="81"/>
      <c r="J1208" s="81"/>
      <c r="K1208" s="81"/>
      <c r="L1208" s="81"/>
      <c r="M1208" s="81"/>
      <c r="N1208" s="81"/>
      <c r="O1208" s="81"/>
      <c r="P1208" s="81"/>
      <c r="Q1208" s="81"/>
      <c r="R1208" s="81"/>
      <c r="S1208" s="81"/>
      <c r="T1208" s="81"/>
      <c r="U1208" s="82"/>
      <c r="V1208" s="207"/>
      <c r="W1208" s="208"/>
      <c r="X1208" s="212"/>
      <c r="Y1208" s="213"/>
      <c r="Z1208" s="210"/>
      <c r="AA1208" s="208"/>
      <c r="AB1208" s="221"/>
      <c r="AC1208" s="222"/>
      <c r="AD1208" s="222"/>
      <c r="AE1208" s="223"/>
      <c r="AF1208" s="210"/>
      <c r="AG1208" s="208"/>
      <c r="AH1208" s="216"/>
      <c r="AI1208" s="217"/>
      <c r="AJ1208" s="217"/>
      <c r="AK1208" s="217"/>
      <c r="AL1208" s="217"/>
      <c r="AM1208" s="225"/>
    </row>
    <row r="1209" spans="1:39" ht="12.9" customHeight="1" thickTop="1" x14ac:dyDescent="0.2">
      <c r="B1209" s="53"/>
      <c r="C1209" s="54"/>
      <c r="D1209" s="35" t="s">
        <v>10</v>
      </c>
      <c r="E1209" s="36"/>
      <c r="F1209" s="39" t="str">
        <f>IF(VLOOKUP(A1198,入力シート!$A$8:$M$1000,6,0)="","",VLOOKUP(A1198,入力シート!$A$8:$M$1000,6,0))</f>
        <v/>
      </c>
      <c r="G1209" s="40"/>
      <c r="H1209" s="40"/>
      <c r="I1209" s="40"/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1"/>
      <c r="V1209" s="45"/>
      <c r="W1209" s="46"/>
      <c r="X1209" s="46"/>
      <c r="Y1209" s="46"/>
      <c r="Z1209" s="46"/>
      <c r="AA1209" s="46"/>
      <c r="AB1209" s="46"/>
      <c r="AC1209" s="46"/>
      <c r="AD1209" s="46"/>
      <c r="AE1209" s="46"/>
      <c r="AF1209" s="46"/>
      <c r="AG1209" s="46"/>
      <c r="AH1209" s="46"/>
      <c r="AI1209" s="46"/>
      <c r="AJ1209" s="46"/>
      <c r="AK1209" s="46"/>
      <c r="AL1209" s="46"/>
      <c r="AM1209" s="46"/>
    </row>
    <row r="1210" spans="1:39" ht="12.9" customHeight="1" thickBot="1" x14ac:dyDescent="0.25">
      <c r="B1210" s="55"/>
      <c r="C1210" s="56"/>
      <c r="D1210" s="37"/>
      <c r="E1210" s="38"/>
      <c r="F1210" s="42"/>
      <c r="G1210" s="43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4"/>
      <c r="V1210" s="47"/>
      <c r="W1210" s="48"/>
      <c r="X1210" s="48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48"/>
      <c r="AK1210" s="48"/>
      <c r="AL1210" s="48"/>
      <c r="AM1210" s="48"/>
    </row>
    <row r="1211" spans="1:39" ht="14.1" customHeight="1" thickTop="1" x14ac:dyDescent="0.2">
      <c r="A1211" s="1">
        <f>+A1198+1</f>
        <v>74</v>
      </c>
      <c r="B1211" s="51" t="s">
        <v>1081</v>
      </c>
      <c r="C1211" s="52"/>
      <c r="D1211" s="147" t="s">
        <v>5</v>
      </c>
      <c r="E1211" s="148"/>
      <c r="F1211" s="63" t="s">
        <v>8</v>
      </c>
      <c r="G1211" s="64"/>
      <c r="H1211" s="64"/>
      <c r="I1211" s="65"/>
      <c r="J1211" s="65"/>
      <c r="K1211" s="65"/>
      <c r="L1211" s="65"/>
      <c r="M1211" s="65"/>
      <c r="N1211" s="65"/>
      <c r="O1211" s="65"/>
      <c r="P1211" s="65"/>
      <c r="Q1211" s="65"/>
      <c r="R1211" s="65"/>
      <c r="S1211" s="65"/>
      <c r="T1211" s="65"/>
      <c r="U1211" s="65"/>
      <c r="V1211" s="193" t="s">
        <v>13</v>
      </c>
      <c r="W1211" s="194"/>
      <c r="X1211" s="176"/>
      <c r="Y1211" s="179" t="str">
        <f>IF(Y1216="","",VLOOKUP(Y1216,入力シート!$A$110:$H$10000,2,0))</f>
        <v/>
      </c>
      <c r="Z1211" s="179"/>
      <c r="AA1211" s="179"/>
      <c r="AB1211" s="179"/>
      <c r="AC1211" s="179"/>
      <c r="AD1211" s="179"/>
      <c r="AE1211" s="179"/>
      <c r="AF1211" s="179"/>
      <c r="AG1211" s="179"/>
      <c r="AH1211" s="179"/>
      <c r="AI1211" s="179"/>
      <c r="AJ1211" s="179"/>
      <c r="AK1211" s="179"/>
      <c r="AL1211" s="179"/>
      <c r="AM1211" s="180"/>
    </row>
    <row r="1212" spans="1:39" ht="12.6" customHeight="1" x14ac:dyDescent="0.2">
      <c r="B1212" s="53"/>
      <c r="C1212" s="54"/>
      <c r="D1212" s="149"/>
      <c r="E1212" s="150"/>
      <c r="F1212" s="161" t="str">
        <f>IF(VLOOKUP(A1211,入力シート!$A$8:$M$1000,2,0)="","",IF(VLOOKUP(A1211,入力シート!$A$8:$M$1000,3,0)="","",VLOOKUP(A1211,入力シート!$A$8:$M$1000,2,0)))</f>
        <v/>
      </c>
      <c r="G1212" s="162"/>
      <c r="H1212" s="162"/>
      <c r="I1212" s="162"/>
      <c r="J1212" s="162"/>
      <c r="K1212" s="162"/>
      <c r="L1212" s="162"/>
      <c r="M1212" s="162"/>
      <c r="N1212" s="162"/>
      <c r="O1212" s="162"/>
      <c r="P1212" s="162"/>
      <c r="Q1212" s="162"/>
      <c r="R1212" s="162"/>
      <c r="S1212" s="162"/>
      <c r="T1212" s="2"/>
      <c r="U1212" s="2"/>
      <c r="V1212" s="195"/>
      <c r="W1212" s="196"/>
      <c r="X1212" s="177"/>
      <c r="Y1212" s="172"/>
      <c r="Z1212" s="172"/>
      <c r="AA1212" s="172"/>
      <c r="AB1212" s="172"/>
      <c r="AC1212" s="172"/>
      <c r="AD1212" s="172"/>
      <c r="AE1212" s="172"/>
      <c r="AF1212" s="172"/>
      <c r="AG1212" s="172"/>
      <c r="AH1212" s="172"/>
      <c r="AI1212" s="172"/>
      <c r="AJ1212" s="172"/>
      <c r="AK1212" s="172"/>
      <c r="AL1212" s="172"/>
      <c r="AM1212" s="181"/>
    </row>
    <row r="1213" spans="1:39" ht="12.6" customHeight="1" x14ac:dyDescent="0.2">
      <c r="B1213" s="53"/>
      <c r="C1213" s="54"/>
      <c r="D1213" s="149"/>
      <c r="E1213" s="150"/>
      <c r="F1213" s="163"/>
      <c r="G1213" s="164"/>
      <c r="H1213" s="164"/>
      <c r="I1213" s="164"/>
      <c r="J1213" s="164"/>
      <c r="K1213" s="164"/>
      <c r="L1213" s="164"/>
      <c r="M1213" s="164"/>
      <c r="N1213" s="164"/>
      <c r="O1213" s="164"/>
      <c r="P1213" s="164"/>
      <c r="Q1213" s="164"/>
      <c r="R1213" s="164"/>
      <c r="S1213" s="164"/>
      <c r="T1213" s="2"/>
      <c r="U1213" s="2"/>
      <c r="V1213" s="195"/>
      <c r="W1213" s="196"/>
      <c r="X1213" s="177"/>
      <c r="Y1213" s="172"/>
      <c r="Z1213" s="172"/>
      <c r="AA1213" s="172"/>
      <c r="AB1213" s="172"/>
      <c r="AC1213" s="172"/>
      <c r="AD1213" s="172"/>
      <c r="AE1213" s="172"/>
      <c r="AF1213" s="172"/>
      <c r="AG1213" s="172"/>
      <c r="AH1213" s="172"/>
      <c r="AI1213" s="172"/>
      <c r="AJ1213" s="172"/>
      <c r="AK1213" s="172"/>
      <c r="AL1213" s="172"/>
      <c r="AM1213" s="181"/>
    </row>
    <row r="1214" spans="1:39" ht="12.9" customHeight="1" x14ac:dyDescent="0.2">
      <c r="B1214" s="53"/>
      <c r="C1214" s="54"/>
      <c r="D1214" s="149"/>
      <c r="E1214" s="150"/>
      <c r="F1214" s="66" t="str">
        <f>IF(VLOOKUP(A1211,入力シート!$A$8:$M$1000,2,0)="","",IF(VLOOKUP(A1211,入力シート!$A$8:$M$1000,3,0)="",VLOOKUP(A1211,入力シート!$A$8:$M$1000,2,0),VLOOKUP(A1211,入力シート!$A$8:$M$1000,3,0)))</f>
        <v/>
      </c>
      <c r="G1214" s="67"/>
      <c r="H1214" s="67"/>
      <c r="I1214" s="67"/>
      <c r="J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70" t="s">
        <v>9</v>
      </c>
      <c r="U1214" s="70"/>
      <c r="V1214" s="195"/>
      <c r="W1214" s="196"/>
      <c r="X1214" s="177"/>
      <c r="Y1214" s="172"/>
      <c r="Z1214" s="172"/>
      <c r="AA1214" s="172"/>
      <c r="AB1214" s="172"/>
      <c r="AC1214" s="172"/>
      <c r="AD1214" s="172"/>
      <c r="AE1214" s="172"/>
      <c r="AF1214" s="172"/>
      <c r="AG1214" s="172"/>
      <c r="AH1214" s="172"/>
      <c r="AI1214" s="172"/>
      <c r="AJ1214" s="172"/>
      <c r="AK1214" s="172"/>
      <c r="AL1214" s="172"/>
      <c r="AM1214" s="181"/>
    </row>
    <row r="1215" spans="1:39" ht="12.9" customHeight="1" thickBot="1" x14ac:dyDescent="0.25">
      <c r="B1215" s="53"/>
      <c r="C1215" s="54"/>
      <c r="D1215" s="151"/>
      <c r="E1215" s="152"/>
      <c r="F1215" s="68"/>
      <c r="G1215" s="69"/>
      <c r="H1215" s="69"/>
      <c r="I1215" s="69"/>
      <c r="J1215" s="69"/>
      <c r="K1215" s="69"/>
      <c r="L1215" s="69"/>
      <c r="M1215" s="69"/>
      <c r="N1215" s="69"/>
      <c r="O1215" s="69"/>
      <c r="P1215" s="69"/>
      <c r="Q1215" s="69"/>
      <c r="R1215" s="69"/>
      <c r="S1215" s="69"/>
      <c r="T1215" s="71"/>
      <c r="U1215" s="71"/>
      <c r="V1215" s="197"/>
      <c r="W1215" s="198"/>
      <c r="X1215" s="178"/>
      <c r="Y1215" s="182"/>
      <c r="Z1215" s="182"/>
      <c r="AA1215" s="182"/>
      <c r="AB1215" s="182"/>
      <c r="AC1215" s="182"/>
      <c r="AD1215" s="182"/>
      <c r="AE1215" s="182"/>
      <c r="AF1215" s="182"/>
      <c r="AG1215" s="182"/>
      <c r="AH1215" s="182"/>
      <c r="AI1215" s="182"/>
      <c r="AJ1215" s="182"/>
      <c r="AK1215" s="182"/>
      <c r="AL1215" s="182"/>
      <c r="AM1215" s="183"/>
    </row>
    <row r="1216" spans="1:39" ht="12.9" customHeight="1" x14ac:dyDescent="0.2">
      <c r="B1216" s="53"/>
      <c r="C1216" s="54"/>
      <c r="D1216" s="153" t="s">
        <v>7</v>
      </c>
      <c r="E1216" s="154"/>
      <c r="F1216" s="159" t="s">
        <v>12</v>
      </c>
      <c r="G1216" s="165" t="str">
        <f>IF(VLOOKUP(A1211,入力シート!$A$8:$M$1000,4,0)="","",VLOOKUP(A1211,入力シート!$A$8:$M$1000,4,0))</f>
        <v/>
      </c>
      <c r="H1216" s="166"/>
      <c r="I1216" s="166"/>
      <c r="J1216" s="166"/>
      <c r="K1216" s="166"/>
      <c r="L1216" s="166"/>
      <c r="M1216" s="155"/>
      <c r="N1216" s="155"/>
      <c r="O1216" s="155"/>
      <c r="P1216" s="155"/>
      <c r="Q1216" s="155"/>
      <c r="R1216" s="155"/>
      <c r="S1216" s="155"/>
      <c r="T1216" s="155"/>
      <c r="U1216" s="156"/>
      <c r="V1216" s="199" t="s">
        <v>15</v>
      </c>
      <c r="W1216" s="200"/>
      <c r="X1216" s="173"/>
      <c r="Y1216" s="174" t="str">
        <f>IF(VLOOKUP(A1211,入力シート!$A$8:$M$1000,7,0)="","",VLOOKUP(A1211,入力シート!$A$8:$M$1000,7,0))</f>
        <v/>
      </c>
      <c r="Z1216" s="174"/>
      <c r="AA1216" s="174"/>
      <c r="AB1216" s="174"/>
      <c r="AC1216" s="174"/>
      <c r="AD1216" s="174"/>
      <c r="AE1216" s="174"/>
      <c r="AF1216" s="174"/>
      <c r="AG1216" s="174"/>
      <c r="AH1216" s="174"/>
      <c r="AI1216" s="174"/>
      <c r="AJ1216" s="174"/>
      <c r="AK1216" s="174"/>
      <c r="AL1216" s="174"/>
      <c r="AM1216" s="175"/>
    </row>
    <row r="1217" spans="1:39" ht="12.9" customHeight="1" x14ac:dyDescent="0.2">
      <c r="B1217" s="53"/>
      <c r="C1217" s="54"/>
      <c r="D1217" s="149"/>
      <c r="E1217" s="150"/>
      <c r="F1217" s="160"/>
      <c r="G1217" s="167"/>
      <c r="H1217" s="168"/>
      <c r="I1217" s="168"/>
      <c r="J1217" s="168"/>
      <c r="K1217" s="168"/>
      <c r="L1217" s="168"/>
      <c r="M1217" s="157"/>
      <c r="N1217" s="157"/>
      <c r="O1217" s="157"/>
      <c r="P1217" s="157"/>
      <c r="Q1217" s="157"/>
      <c r="R1217" s="157"/>
      <c r="S1217" s="157"/>
      <c r="T1217" s="157"/>
      <c r="U1217" s="158"/>
      <c r="V1217" s="201"/>
      <c r="W1217" s="202"/>
      <c r="X1217" s="169"/>
      <c r="Y1217" s="170"/>
      <c r="Z1217" s="170"/>
      <c r="AA1217" s="170"/>
      <c r="AB1217" s="170"/>
      <c r="AC1217" s="170"/>
      <c r="AD1217" s="170"/>
      <c r="AE1217" s="170"/>
      <c r="AF1217" s="170"/>
      <c r="AG1217" s="170"/>
      <c r="AH1217" s="170"/>
      <c r="AI1217" s="170"/>
      <c r="AJ1217" s="170"/>
      <c r="AK1217" s="170"/>
      <c r="AL1217" s="170"/>
      <c r="AM1217" s="171"/>
    </row>
    <row r="1218" spans="1:39" ht="12.9" customHeight="1" x14ac:dyDescent="0.2">
      <c r="B1218" s="53"/>
      <c r="C1218" s="54"/>
      <c r="D1218" s="149"/>
      <c r="E1218" s="150"/>
      <c r="F1218" s="74" t="str">
        <f>IF(VLOOKUP(A1211,入力シート!$A$8:$M$1000,5,0)="","",VLOOKUP(A1211,入力シート!$A$8:$M$1000,5,0))</f>
        <v/>
      </c>
      <c r="G1218" s="75"/>
      <c r="H1218" s="75"/>
      <c r="I1218" s="75"/>
      <c r="J1218" s="75"/>
      <c r="K1218" s="75"/>
      <c r="L1218" s="75"/>
      <c r="M1218" s="75"/>
      <c r="N1218" s="75"/>
      <c r="O1218" s="75"/>
      <c r="P1218" s="75"/>
      <c r="Q1218" s="75"/>
      <c r="R1218" s="75"/>
      <c r="S1218" s="75"/>
      <c r="T1218" s="75"/>
      <c r="U1218" s="76"/>
      <c r="V1218" s="203" t="s">
        <v>16</v>
      </c>
      <c r="W1218" s="204"/>
      <c r="X1218" s="190" t="str">
        <f>IF(Y1216="","",IF(VLOOKUP(Y1216,入力シート!$A$110:$H$1000,3,0)="","",VLOOKUP(Y1216,入力シート!$A$110:$H$1000,3,0)))</f>
        <v/>
      </c>
      <c r="Y1218" s="191"/>
      <c r="Z1218" s="191"/>
      <c r="AA1218" s="191"/>
      <c r="AB1218" s="191"/>
      <c r="AC1218" s="191"/>
      <c r="AD1218" s="191"/>
      <c r="AE1218" s="191"/>
      <c r="AF1218" s="191"/>
      <c r="AG1218" s="191"/>
      <c r="AH1218" s="191"/>
      <c r="AI1218" s="191"/>
      <c r="AJ1218" s="191"/>
      <c r="AK1218" s="191"/>
      <c r="AL1218" s="191"/>
      <c r="AM1218" s="192"/>
    </row>
    <row r="1219" spans="1:39" ht="12.9" customHeight="1" x14ac:dyDescent="0.2">
      <c r="B1219" s="53"/>
      <c r="C1219" s="54"/>
      <c r="D1219" s="149"/>
      <c r="E1219" s="150"/>
      <c r="F1219" s="77"/>
      <c r="G1219" s="78"/>
      <c r="H1219" s="78"/>
      <c r="I1219" s="78"/>
      <c r="J1219" s="78"/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9"/>
      <c r="V1219" s="201"/>
      <c r="W1219" s="202"/>
      <c r="X1219" s="103"/>
      <c r="Y1219" s="104"/>
      <c r="Z1219" s="104"/>
      <c r="AA1219" s="104"/>
      <c r="AB1219" s="104"/>
      <c r="AC1219" s="104"/>
      <c r="AD1219" s="104"/>
      <c r="AE1219" s="104"/>
      <c r="AF1219" s="104"/>
      <c r="AG1219" s="104"/>
      <c r="AH1219" s="104"/>
      <c r="AI1219" s="104"/>
      <c r="AJ1219" s="104"/>
      <c r="AK1219" s="104"/>
      <c r="AL1219" s="104"/>
      <c r="AM1219" s="105"/>
    </row>
    <row r="1220" spans="1:39" ht="12.9" customHeight="1" x14ac:dyDescent="0.2">
      <c r="B1220" s="53"/>
      <c r="C1220" s="54"/>
      <c r="D1220" s="149"/>
      <c r="E1220" s="150"/>
      <c r="F1220" s="77"/>
      <c r="G1220" s="78"/>
      <c r="H1220" s="78"/>
      <c r="I1220" s="78"/>
      <c r="J1220" s="78"/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9"/>
      <c r="V1220" s="205" t="s">
        <v>14</v>
      </c>
      <c r="W1220" s="206"/>
      <c r="X1220" s="190" t="str">
        <f>IF(VLOOKUP(A1211,入力シート!$A$8:$M$1000,9,0)="","",VLOOKUP(A1211,入力シート!$A$8:$M$1000,9,0))</f>
        <v/>
      </c>
      <c r="Y1220" s="211"/>
      <c r="Z1220" s="209" t="s">
        <v>17</v>
      </c>
      <c r="AA1220" s="206"/>
      <c r="AB1220" s="218" t="str">
        <f>IF(VLOOKUP(A1211,入力シート!$A$8:$M$1000,12,0)="","",VLOOKUP(A1211,入力シート!$A$8:$M$1000,12,0))</f>
        <v/>
      </c>
      <c r="AC1220" s="219"/>
      <c r="AD1220" s="219"/>
      <c r="AE1220" s="220"/>
      <c r="AF1220" s="209" t="s">
        <v>18</v>
      </c>
      <c r="AG1220" s="206"/>
      <c r="AH1220" s="214" t="str">
        <f>IF(X1220="","",IF(AB1220="","",X1220*AB1220))</f>
        <v/>
      </c>
      <c r="AI1220" s="215"/>
      <c r="AJ1220" s="215"/>
      <c r="AK1220" s="215"/>
      <c r="AL1220" s="215"/>
      <c r="AM1220" s="224"/>
    </row>
    <row r="1221" spans="1:39" ht="12.9" customHeight="1" thickBot="1" x14ac:dyDescent="0.25">
      <c r="B1221" s="53"/>
      <c r="C1221" s="54"/>
      <c r="D1221" s="151"/>
      <c r="E1221" s="152"/>
      <c r="F1221" s="80"/>
      <c r="G1221" s="81"/>
      <c r="H1221" s="81"/>
      <c r="I1221" s="81"/>
      <c r="J1221" s="81"/>
      <c r="K1221" s="81"/>
      <c r="L1221" s="81"/>
      <c r="M1221" s="81"/>
      <c r="N1221" s="81"/>
      <c r="O1221" s="81"/>
      <c r="P1221" s="81"/>
      <c r="Q1221" s="81"/>
      <c r="R1221" s="81"/>
      <c r="S1221" s="81"/>
      <c r="T1221" s="81"/>
      <c r="U1221" s="82"/>
      <c r="V1221" s="207"/>
      <c r="W1221" s="208"/>
      <c r="X1221" s="212"/>
      <c r="Y1221" s="213"/>
      <c r="Z1221" s="210"/>
      <c r="AA1221" s="208"/>
      <c r="AB1221" s="221"/>
      <c r="AC1221" s="222"/>
      <c r="AD1221" s="222"/>
      <c r="AE1221" s="223"/>
      <c r="AF1221" s="210"/>
      <c r="AG1221" s="208"/>
      <c r="AH1221" s="216"/>
      <c r="AI1221" s="217"/>
      <c r="AJ1221" s="217"/>
      <c r="AK1221" s="217"/>
      <c r="AL1221" s="217"/>
      <c r="AM1221" s="225"/>
    </row>
    <row r="1222" spans="1:39" ht="12.9" customHeight="1" thickTop="1" x14ac:dyDescent="0.2">
      <c r="B1222" s="53"/>
      <c r="C1222" s="54"/>
      <c r="D1222" s="35" t="s">
        <v>10</v>
      </c>
      <c r="E1222" s="36"/>
      <c r="F1222" s="39" t="str">
        <f>IF(VLOOKUP(A1211,入力シート!$A$8:$M$1000,6,0)="","",VLOOKUP(A1211,入力シート!$A$8:$M$1000,6,0))</f>
        <v/>
      </c>
      <c r="G1222" s="40"/>
      <c r="H1222" s="40"/>
      <c r="I1222" s="40"/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1"/>
      <c r="V1222" s="45"/>
      <c r="W1222" s="46"/>
      <c r="X1222" s="46"/>
      <c r="Y1222" s="46"/>
      <c r="Z1222" s="46"/>
      <c r="AA1222" s="46"/>
      <c r="AB1222" s="46"/>
      <c r="AC1222" s="46"/>
      <c r="AD1222" s="46"/>
      <c r="AE1222" s="46"/>
      <c r="AF1222" s="46"/>
      <c r="AG1222" s="46"/>
      <c r="AH1222" s="46"/>
      <c r="AI1222" s="46"/>
      <c r="AJ1222" s="46"/>
      <c r="AK1222" s="46"/>
      <c r="AL1222" s="46"/>
      <c r="AM1222" s="46"/>
    </row>
    <row r="1223" spans="1:39" ht="12.9" customHeight="1" thickBot="1" x14ac:dyDescent="0.25">
      <c r="B1223" s="55"/>
      <c r="C1223" s="56"/>
      <c r="D1223" s="37"/>
      <c r="E1223" s="38"/>
      <c r="F1223" s="42"/>
      <c r="G1223" s="43"/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4"/>
      <c r="V1223" s="47"/>
      <c r="W1223" s="48"/>
      <c r="X1223" s="48"/>
      <c r="Y1223" s="48"/>
      <c r="Z1223" s="48"/>
      <c r="AA1223" s="48"/>
      <c r="AB1223" s="48"/>
      <c r="AC1223" s="48"/>
      <c r="AD1223" s="48"/>
      <c r="AE1223" s="48"/>
      <c r="AF1223" s="48"/>
      <c r="AG1223" s="48"/>
      <c r="AH1223" s="48"/>
      <c r="AI1223" s="48"/>
      <c r="AJ1223" s="48"/>
      <c r="AK1223" s="48"/>
      <c r="AL1223" s="48"/>
      <c r="AM1223" s="48"/>
    </row>
    <row r="1224" spans="1:39" ht="14.1" customHeight="1" thickTop="1" x14ac:dyDescent="0.2">
      <c r="A1224" s="1">
        <f>+A1211+1</f>
        <v>75</v>
      </c>
      <c r="B1224" s="51" t="s">
        <v>1082</v>
      </c>
      <c r="C1224" s="52"/>
      <c r="D1224" s="147" t="s">
        <v>5</v>
      </c>
      <c r="E1224" s="148"/>
      <c r="F1224" s="63" t="s">
        <v>8</v>
      </c>
      <c r="G1224" s="64"/>
      <c r="H1224" s="64"/>
      <c r="I1224" s="65"/>
      <c r="J1224" s="65"/>
      <c r="K1224" s="65"/>
      <c r="L1224" s="65"/>
      <c r="M1224" s="65"/>
      <c r="N1224" s="65"/>
      <c r="O1224" s="65"/>
      <c r="P1224" s="65"/>
      <c r="Q1224" s="65"/>
      <c r="R1224" s="65"/>
      <c r="S1224" s="65"/>
      <c r="T1224" s="65"/>
      <c r="U1224" s="65"/>
      <c r="V1224" s="193" t="s">
        <v>13</v>
      </c>
      <c r="W1224" s="194"/>
      <c r="X1224" s="176"/>
      <c r="Y1224" s="179" t="str">
        <f>IF(Y1229="","",VLOOKUP(Y1229,入力シート!$A$110:$H$10000,2,0))</f>
        <v/>
      </c>
      <c r="Z1224" s="179"/>
      <c r="AA1224" s="179"/>
      <c r="AB1224" s="179"/>
      <c r="AC1224" s="179"/>
      <c r="AD1224" s="179"/>
      <c r="AE1224" s="179"/>
      <c r="AF1224" s="179"/>
      <c r="AG1224" s="179"/>
      <c r="AH1224" s="179"/>
      <c r="AI1224" s="179"/>
      <c r="AJ1224" s="179"/>
      <c r="AK1224" s="179"/>
      <c r="AL1224" s="179"/>
      <c r="AM1224" s="180"/>
    </row>
    <row r="1225" spans="1:39" ht="12.6" customHeight="1" x14ac:dyDescent="0.2">
      <c r="B1225" s="53"/>
      <c r="C1225" s="54"/>
      <c r="D1225" s="149"/>
      <c r="E1225" s="150"/>
      <c r="F1225" s="161" t="str">
        <f>IF(VLOOKUP(A1224,入力シート!$A$8:$M$1000,2,0)="","",IF(VLOOKUP(A1224,入力シート!$A$8:$M$1000,3,0)="","",VLOOKUP(A1224,入力シート!$A$8:$M$1000,2,0)))</f>
        <v/>
      </c>
      <c r="G1225" s="162"/>
      <c r="H1225" s="162"/>
      <c r="I1225" s="162"/>
      <c r="J1225" s="162"/>
      <c r="K1225" s="162"/>
      <c r="L1225" s="162"/>
      <c r="M1225" s="162"/>
      <c r="N1225" s="162"/>
      <c r="O1225" s="162"/>
      <c r="P1225" s="162"/>
      <c r="Q1225" s="162"/>
      <c r="R1225" s="162"/>
      <c r="S1225" s="162"/>
      <c r="T1225" s="2"/>
      <c r="U1225" s="2"/>
      <c r="V1225" s="195"/>
      <c r="W1225" s="196"/>
      <c r="X1225" s="177"/>
      <c r="Y1225" s="172"/>
      <c r="Z1225" s="172"/>
      <c r="AA1225" s="172"/>
      <c r="AB1225" s="172"/>
      <c r="AC1225" s="172"/>
      <c r="AD1225" s="172"/>
      <c r="AE1225" s="172"/>
      <c r="AF1225" s="172"/>
      <c r="AG1225" s="172"/>
      <c r="AH1225" s="172"/>
      <c r="AI1225" s="172"/>
      <c r="AJ1225" s="172"/>
      <c r="AK1225" s="172"/>
      <c r="AL1225" s="172"/>
      <c r="AM1225" s="181"/>
    </row>
    <row r="1226" spans="1:39" ht="12.6" customHeight="1" x14ac:dyDescent="0.2">
      <c r="B1226" s="53"/>
      <c r="C1226" s="54"/>
      <c r="D1226" s="149"/>
      <c r="E1226" s="150"/>
      <c r="F1226" s="163"/>
      <c r="G1226" s="164"/>
      <c r="H1226" s="164"/>
      <c r="I1226" s="164"/>
      <c r="J1226" s="164"/>
      <c r="K1226" s="164"/>
      <c r="L1226" s="164"/>
      <c r="M1226" s="164"/>
      <c r="N1226" s="164"/>
      <c r="O1226" s="164"/>
      <c r="P1226" s="164"/>
      <c r="Q1226" s="164"/>
      <c r="R1226" s="164"/>
      <c r="S1226" s="164"/>
      <c r="T1226" s="2"/>
      <c r="U1226" s="2"/>
      <c r="V1226" s="195"/>
      <c r="W1226" s="196"/>
      <c r="X1226" s="177"/>
      <c r="Y1226" s="172"/>
      <c r="Z1226" s="172"/>
      <c r="AA1226" s="172"/>
      <c r="AB1226" s="172"/>
      <c r="AC1226" s="172"/>
      <c r="AD1226" s="172"/>
      <c r="AE1226" s="172"/>
      <c r="AF1226" s="172"/>
      <c r="AG1226" s="172"/>
      <c r="AH1226" s="172"/>
      <c r="AI1226" s="172"/>
      <c r="AJ1226" s="172"/>
      <c r="AK1226" s="172"/>
      <c r="AL1226" s="172"/>
      <c r="AM1226" s="181"/>
    </row>
    <row r="1227" spans="1:39" ht="12.9" customHeight="1" x14ac:dyDescent="0.2">
      <c r="B1227" s="53"/>
      <c r="C1227" s="54"/>
      <c r="D1227" s="149"/>
      <c r="E1227" s="150"/>
      <c r="F1227" s="66" t="str">
        <f>IF(VLOOKUP(A1224,入力シート!$A$8:$M$1000,2,0)="","",IF(VLOOKUP(A1224,入力シート!$A$8:$M$1000,3,0)="",VLOOKUP(A1224,入力シート!$A$8:$M$1000,2,0),VLOOKUP(A1224,入力シート!$A$8:$M$1000,3,0)))</f>
        <v/>
      </c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70" t="s">
        <v>9</v>
      </c>
      <c r="U1227" s="70"/>
      <c r="V1227" s="195"/>
      <c r="W1227" s="196"/>
      <c r="X1227" s="177"/>
      <c r="Y1227" s="172"/>
      <c r="Z1227" s="172"/>
      <c r="AA1227" s="172"/>
      <c r="AB1227" s="172"/>
      <c r="AC1227" s="172"/>
      <c r="AD1227" s="172"/>
      <c r="AE1227" s="172"/>
      <c r="AF1227" s="172"/>
      <c r="AG1227" s="172"/>
      <c r="AH1227" s="172"/>
      <c r="AI1227" s="172"/>
      <c r="AJ1227" s="172"/>
      <c r="AK1227" s="172"/>
      <c r="AL1227" s="172"/>
      <c r="AM1227" s="181"/>
    </row>
    <row r="1228" spans="1:39" ht="12.9" customHeight="1" thickBot="1" x14ac:dyDescent="0.25">
      <c r="B1228" s="53"/>
      <c r="C1228" s="54"/>
      <c r="D1228" s="151"/>
      <c r="E1228" s="152"/>
      <c r="F1228" s="68"/>
      <c r="G1228" s="69"/>
      <c r="H1228" s="69"/>
      <c r="I1228" s="69"/>
      <c r="J1228" s="69"/>
      <c r="K1228" s="69"/>
      <c r="L1228" s="69"/>
      <c r="M1228" s="69"/>
      <c r="N1228" s="69"/>
      <c r="O1228" s="69"/>
      <c r="P1228" s="69"/>
      <c r="Q1228" s="69"/>
      <c r="R1228" s="69"/>
      <c r="S1228" s="69"/>
      <c r="T1228" s="71"/>
      <c r="U1228" s="71"/>
      <c r="V1228" s="197"/>
      <c r="W1228" s="198"/>
      <c r="X1228" s="178"/>
      <c r="Y1228" s="182"/>
      <c r="Z1228" s="182"/>
      <c r="AA1228" s="182"/>
      <c r="AB1228" s="182"/>
      <c r="AC1228" s="182"/>
      <c r="AD1228" s="182"/>
      <c r="AE1228" s="182"/>
      <c r="AF1228" s="182"/>
      <c r="AG1228" s="182"/>
      <c r="AH1228" s="182"/>
      <c r="AI1228" s="182"/>
      <c r="AJ1228" s="182"/>
      <c r="AK1228" s="182"/>
      <c r="AL1228" s="182"/>
      <c r="AM1228" s="183"/>
    </row>
    <row r="1229" spans="1:39" ht="12.9" customHeight="1" x14ac:dyDescent="0.2">
      <c r="B1229" s="53"/>
      <c r="C1229" s="54"/>
      <c r="D1229" s="153" t="s">
        <v>7</v>
      </c>
      <c r="E1229" s="154"/>
      <c r="F1229" s="159" t="s">
        <v>12</v>
      </c>
      <c r="G1229" s="165" t="str">
        <f>IF(VLOOKUP(A1224,入力シート!$A$8:$M$1000,4,0)="","",VLOOKUP(A1224,入力シート!$A$8:$M$1000,4,0))</f>
        <v/>
      </c>
      <c r="H1229" s="166"/>
      <c r="I1229" s="166"/>
      <c r="J1229" s="166"/>
      <c r="K1229" s="166"/>
      <c r="L1229" s="166"/>
      <c r="M1229" s="155"/>
      <c r="N1229" s="155"/>
      <c r="O1229" s="155"/>
      <c r="P1229" s="155"/>
      <c r="Q1229" s="155"/>
      <c r="R1229" s="155"/>
      <c r="S1229" s="155"/>
      <c r="T1229" s="155"/>
      <c r="U1229" s="156"/>
      <c r="V1229" s="199" t="s">
        <v>15</v>
      </c>
      <c r="W1229" s="200"/>
      <c r="X1229" s="173"/>
      <c r="Y1229" s="174" t="str">
        <f>IF(VLOOKUP(A1224,入力シート!$A$8:$M$1000,7,0)="","",VLOOKUP(A1224,入力シート!$A$8:$M$1000,7,0))</f>
        <v/>
      </c>
      <c r="Z1229" s="174"/>
      <c r="AA1229" s="174"/>
      <c r="AB1229" s="174"/>
      <c r="AC1229" s="174"/>
      <c r="AD1229" s="174"/>
      <c r="AE1229" s="174"/>
      <c r="AF1229" s="174"/>
      <c r="AG1229" s="174"/>
      <c r="AH1229" s="174"/>
      <c r="AI1229" s="174"/>
      <c r="AJ1229" s="174"/>
      <c r="AK1229" s="174"/>
      <c r="AL1229" s="174"/>
      <c r="AM1229" s="175"/>
    </row>
    <row r="1230" spans="1:39" ht="12.9" customHeight="1" x14ac:dyDescent="0.2">
      <c r="B1230" s="53"/>
      <c r="C1230" s="54"/>
      <c r="D1230" s="149"/>
      <c r="E1230" s="150"/>
      <c r="F1230" s="160"/>
      <c r="G1230" s="167"/>
      <c r="H1230" s="168"/>
      <c r="I1230" s="168"/>
      <c r="J1230" s="168"/>
      <c r="K1230" s="168"/>
      <c r="L1230" s="168"/>
      <c r="M1230" s="157"/>
      <c r="N1230" s="157"/>
      <c r="O1230" s="157"/>
      <c r="P1230" s="157"/>
      <c r="Q1230" s="157"/>
      <c r="R1230" s="157"/>
      <c r="S1230" s="157"/>
      <c r="T1230" s="157"/>
      <c r="U1230" s="158"/>
      <c r="V1230" s="201"/>
      <c r="W1230" s="202"/>
      <c r="X1230" s="169"/>
      <c r="Y1230" s="170"/>
      <c r="Z1230" s="170"/>
      <c r="AA1230" s="170"/>
      <c r="AB1230" s="170"/>
      <c r="AC1230" s="170"/>
      <c r="AD1230" s="170"/>
      <c r="AE1230" s="170"/>
      <c r="AF1230" s="170"/>
      <c r="AG1230" s="170"/>
      <c r="AH1230" s="170"/>
      <c r="AI1230" s="170"/>
      <c r="AJ1230" s="170"/>
      <c r="AK1230" s="170"/>
      <c r="AL1230" s="170"/>
      <c r="AM1230" s="171"/>
    </row>
    <row r="1231" spans="1:39" ht="12.9" customHeight="1" x14ac:dyDescent="0.2">
      <c r="B1231" s="53"/>
      <c r="C1231" s="54"/>
      <c r="D1231" s="149"/>
      <c r="E1231" s="150"/>
      <c r="F1231" s="74" t="str">
        <f>IF(VLOOKUP(A1224,入力シート!$A$8:$M$1000,5,0)="","",VLOOKUP(A1224,入力シート!$A$8:$M$1000,5,0))</f>
        <v/>
      </c>
      <c r="G1231" s="75"/>
      <c r="H1231" s="75"/>
      <c r="I1231" s="75"/>
      <c r="J1231" s="75"/>
      <c r="K1231" s="75"/>
      <c r="L1231" s="75"/>
      <c r="M1231" s="75"/>
      <c r="N1231" s="75"/>
      <c r="O1231" s="75"/>
      <c r="P1231" s="75"/>
      <c r="Q1231" s="75"/>
      <c r="R1231" s="75"/>
      <c r="S1231" s="75"/>
      <c r="T1231" s="75"/>
      <c r="U1231" s="76"/>
      <c r="V1231" s="203" t="s">
        <v>16</v>
      </c>
      <c r="W1231" s="204"/>
      <c r="X1231" s="190" t="str">
        <f>IF(Y1229="","",IF(VLOOKUP(Y1229,入力シート!$A$110:$H$1000,3,0)="","",VLOOKUP(Y1229,入力シート!$A$110:$H$1000,3,0)))</f>
        <v/>
      </c>
      <c r="Y1231" s="191"/>
      <c r="Z1231" s="191"/>
      <c r="AA1231" s="191"/>
      <c r="AB1231" s="191"/>
      <c r="AC1231" s="191"/>
      <c r="AD1231" s="191"/>
      <c r="AE1231" s="191"/>
      <c r="AF1231" s="191"/>
      <c r="AG1231" s="191"/>
      <c r="AH1231" s="191"/>
      <c r="AI1231" s="191"/>
      <c r="AJ1231" s="191"/>
      <c r="AK1231" s="191"/>
      <c r="AL1231" s="191"/>
      <c r="AM1231" s="192"/>
    </row>
    <row r="1232" spans="1:39" ht="12.9" customHeight="1" x14ac:dyDescent="0.2">
      <c r="B1232" s="53"/>
      <c r="C1232" s="54"/>
      <c r="D1232" s="149"/>
      <c r="E1232" s="150"/>
      <c r="F1232" s="77"/>
      <c r="G1232" s="78"/>
      <c r="H1232" s="78"/>
      <c r="I1232" s="78"/>
      <c r="J1232" s="78"/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9"/>
      <c r="V1232" s="201"/>
      <c r="W1232" s="202"/>
      <c r="X1232" s="103"/>
      <c r="Y1232" s="104"/>
      <c r="Z1232" s="104"/>
      <c r="AA1232" s="104"/>
      <c r="AB1232" s="104"/>
      <c r="AC1232" s="104"/>
      <c r="AD1232" s="104"/>
      <c r="AE1232" s="104"/>
      <c r="AF1232" s="104"/>
      <c r="AG1232" s="104"/>
      <c r="AH1232" s="104"/>
      <c r="AI1232" s="104"/>
      <c r="AJ1232" s="104"/>
      <c r="AK1232" s="104"/>
      <c r="AL1232" s="104"/>
      <c r="AM1232" s="105"/>
    </row>
    <row r="1233" spans="1:39" ht="12.9" customHeight="1" x14ac:dyDescent="0.2">
      <c r="B1233" s="53"/>
      <c r="C1233" s="54"/>
      <c r="D1233" s="149"/>
      <c r="E1233" s="150"/>
      <c r="F1233" s="77"/>
      <c r="G1233" s="78"/>
      <c r="H1233" s="78"/>
      <c r="I1233" s="78"/>
      <c r="J1233" s="78"/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9"/>
      <c r="V1233" s="205" t="s">
        <v>14</v>
      </c>
      <c r="W1233" s="206"/>
      <c r="X1233" s="190" t="str">
        <f>IF(VLOOKUP(A1224,入力シート!$A$8:$M$1000,9,0)="","",VLOOKUP(A1224,入力シート!$A$8:$M$1000,9,0))</f>
        <v/>
      </c>
      <c r="Y1233" s="211"/>
      <c r="Z1233" s="209" t="s">
        <v>17</v>
      </c>
      <c r="AA1233" s="206"/>
      <c r="AB1233" s="218" t="str">
        <f>IF(VLOOKUP(A1224,入力シート!$A$8:$M$1000,12,0)="","",VLOOKUP(A1224,入力シート!$A$8:$M$1000,12,0))</f>
        <v/>
      </c>
      <c r="AC1233" s="219"/>
      <c r="AD1233" s="219"/>
      <c r="AE1233" s="220"/>
      <c r="AF1233" s="209" t="s">
        <v>18</v>
      </c>
      <c r="AG1233" s="206"/>
      <c r="AH1233" s="214" t="str">
        <f>IF(X1233="","",IF(AB1233="","",X1233*AB1233))</f>
        <v/>
      </c>
      <c r="AI1233" s="215"/>
      <c r="AJ1233" s="215"/>
      <c r="AK1233" s="215"/>
      <c r="AL1233" s="215"/>
      <c r="AM1233" s="224"/>
    </row>
    <row r="1234" spans="1:39" ht="12.9" customHeight="1" thickBot="1" x14ac:dyDescent="0.25">
      <c r="B1234" s="53"/>
      <c r="C1234" s="54"/>
      <c r="D1234" s="151"/>
      <c r="E1234" s="152"/>
      <c r="F1234" s="80"/>
      <c r="G1234" s="81"/>
      <c r="H1234" s="81"/>
      <c r="I1234" s="81"/>
      <c r="J1234" s="81"/>
      <c r="K1234" s="81"/>
      <c r="L1234" s="81"/>
      <c r="M1234" s="81"/>
      <c r="N1234" s="81"/>
      <c r="O1234" s="81"/>
      <c r="P1234" s="81"/>
      <c r="Q1234" s="81"/>
      <c r="R1234" s="81"/>
      <c r="S1234" s="81"/>
      <c r="T1234" s="81"/>
      <c r="U1234" s="82"/>
      <c r="V1234" s="207"/>
      <c r="W1234" s="208"/>
      <c r="X1234" s="212"/>
      <c r="Y1234" s="213"/>
      <c r="Z1234" s="210"/>
      <c r="AA1234" s="208"/>
      <c r="AB1234" s="221"/>
      <c r="AC1234" s="222"/>
      <c r="AD1234" s="222"/>
      <c r="AE1234" s="223"/>
      <c r="AF1234" s="210"/>
      <c r="AG1234" s="208"/>
      <c r="AH1234" s="216"/>
      <c r="AI1234" s="217"/>
      <c r="AJ1234" s="217"/>
      <c r="AK1234" s="217"/>
      <c r="AL1234" s="217"/>
      <c r="AM1234" s="225"/>
    </row>
    <row r="1235" spans="1:39" ht="12.9" customHeight="1" thickTop="1" x14ac:dyDescent="0.2">
      <c r="B1235" s="53"/>
      <c r="C1235" s="54"/>
      <c r="D1235" s="35" t="s">
        <v>10</v>
      </c>
      <c r="E1235" s="36"/>
      <c r="F1235" s="39" t="str">
        <f>IF(VLOOKUP(A1224,入力シート!$A$8:$M$1000,6,0)="","",VLOOKUP(A1224,入力シート!$A$8:$M$1000,6,0))</f>
        <v/>
      </c>
      <c r="G1235" s="40"/>
      <c r="H1235" s="40"/>
      <c r="I1235" s="40"/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1"/>
      <c r="V1235" s="45"/>
      <c r="W1235" s="46"/>
      <c r="X1235" s="46"/>
      <c r="Y1235" s="46"/>
      <c r="Z1235" s="46"/>
      <c r="AA1235" s="46"/>
      <c r="AB1235" s="46"/>
      <c r="AC1235" s="46"/>
      <c r="AD1235" s="46"/>
      <c r="AE1235" s="46"/>
      <c r="AF1235" s="46"/>
      <c r="AG1235" s="46"/>
      <c r="AH1235" s="46"/>
      <c r="AI1235" s="46"/>
      <c r="AJ1235" s="46"/>
      <c r="AK1235" s="46"/>
      <c r="AL1235" s="46"/>
      <c r="AM1235" s="46"/>
    </row>
    <row r="1236" spans="1:39" ht="12.9" customHeight="1" thickBot="1" x14ac:dyDescent="0.25">
      <c r="B1236" s="55"/>
      <c r="C1236" s="56"/>
      <c r="D1236" s="37"/>
      <c r="E1236" s="38"/>
      <c r="F1236" s="42"/>
      <c r="G1236" s="43"/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4"/>
      <c r="V1236" s="47"/>
      <c r="W1236" s="48"/>
      <c r="X1236" s="48"/>
      <c r="Y1236" s="48"/>
      <c r="Z1236" s="48"/>
      <c r="AA1236" s="48"/>
      <c r="AB1236" s="48"/>
      <c r="AC1236" s="48"/>
      <c r="AD1236" s="48"/>
      <c r="AE1236" s="48"/>
      <c r="AF1236" s="48"/>
      <c r="AG1236" s="48"/>
      <c r="AH1236" s="48"/>
      <c r="AI1236" s="48"/>
      <c r="AJ1236" s="48"/>
      <c r="AK1236" s="48"/>
      <c r="AL1236" s="48"/>
      <c r="AM1236" s="48"/>
    </row>
    <row r="1237" spans="1:39" ht="14.1" customHeight="1" thickTop="1" x14ac:dyDescent="0.2">
      <c r="A1237" s="1">
        <f>+A1224+1</f>
        <v>76</v>
      </c>
      <c r="B1237" s="51" t="s">
        <v>1083</v>
      </c>
      <c r="C1237" s="52"/>
      <c r="D1237" s="147" t="s">
        <v>5</v>
      </c>
      <c r="E1237" s="148"/>
      <c r="F1237" s="63" t="s">
        <v>8</v>
      </c>
      <c r="G1237" s="64"/>
      <c r="H1237" s="64"/>
      <c r="I1237" s="65"/>
      <c r="J1237" s="65"/>
      <c r="K1237" s="65"/>
      <c r="L1237" s="65"/>
      <c r="M1237" s="65"/>
      <c r="N1237" s="65"/>
      <c r="O1237" s="65"/>
      <c r="P1237" s="65"/>
      <c r="Q1237" s="65"/>
      <c r="R1237" s="65"/>
      <c r="S1237" s="65"/>
      <c r="T1237" s="65"/>
      <c r="U1237" s="65"/>
      <c r="V1237" s="193" t="s">
        <v>13</v>
      </c>
      <c r="W1237" s="194"/>
      <c r="X1237" s="176"/>
      <c r="Y1237" s="179" t="str">
        <f>IF(Y1242="","",VLOOKUP(Y1242,入力シート!$A$110:$H$10000,2,0))</f>
        <v/>
      </c>
      <c r="Z1237" s="179"/>
      <c r="AA1237" s="179"/>
      <c r="AB1237" s="179"/>
      <c r="AC1237" s="179"/>
      <c r="AD1237" s="179"/>
      <c r="AE1237" s="179"/>
      <c r="AF1237" s="179"/>
      <c r="AG1237" s="179"/>
      <c r="AH1237" s="179"/>
      <c r="AI1237" s="179"/>
      <c r="AJ1237" s="179"/>
      <c r="AK1237" s="179"/>
      <c r="AL1237" s="179"/>
      <c r="AM1237" s="180"/>
    </row>
    <row r="1238" spans="1:39" ht="12.6" customHeight="1" x14ac:dyDescent="0.2">
      <c r="B1238" s="53"/>
      <c r="C1238" s="54"/>
      <c r="D1238" s="149"/>
      <c r="E1238" s="150"/>
      <c r="F1238" s="161" t="str">
        <f>IF(VLOOKUP(A1237,入力シート!$A$8:$M$1000,2,0)="","",IF(VLOOKUP(A1237,入力シート!$A$8:$M$1000,3,0)="","",VLOOKUP(A1237,入力シート!$A$8:$M$1000,2,0)))</f>
        <v/>
      </c>
      <c r="G1238" s="162"/>
      <c r="H1238" s="162"/>
      <c r="I1238" s="162"/>
      <c r="J1238" s="162"/>
      <c r="K1238" s="162"/>
      <c r="L1238" s="162"/>
      <c r="M1238" s="162"/>
      <c r="N1238" s="162"/>
      <c r="O1238" s="162"/>
      <c r="P1238" s="162"/>
      <c r="Q1238" s="162"/>
      <c r="R1238" s="162"/>
      <c r="S1238" s="162"/>
      <c r="T1238" s="2"/>
      <c r="U1238" s="2"/>
      <c r="V1238" s="195"/>
      <c r="W1238" s="196"/>
      <c r="X1238" s="177"/>
      <c r="Y1238" s="172"/>
      <c r="Z1238" s="172"/>
      <c r="AA1238" s="172"/>
      <c r="AB1238" s="172"/>
      <c r="AC1238" s="172"/>
      <c r="AD1238" s="172"/>
      <c r="AE1238" s="172"/>
      <c r="AF1238" s="172"/>
      <c r="AG1238" s="172"/>
      <c r="AH1238" s="172"/>
      <c r="AI1238" s="172"/>
      <c r="AJ1238" s="172"/>
      <c r="AK1238" s="172"/>
      <c r="AL1238" s="172"/>
      <c r="AM1238" s="181"/>
    </row>
    <row r="1239" spans="1:39" ht="12.6" customHeight="1" x14ac:dyDescent="0.2">
      <c r="B1239" s="53"/>
      <c r="C1239" s="54"/>
      <c r="D1239" s="149"/>
      <c r="E1239" s="150"/>
      <c r="F1239" s="163"/>
      <c r="G1239" s="164"/>
      <c r="H1239" s="164"/>
      <c r="I1239" s="164"/>
      <c r="J1239" s="164"/>
      <c r="K1239" s="164"/>
      <c r="L1239" s="164"/>
      <c r="M1239" s="164"/>
      <c r="N1239" s="164"/>
      <c r="O1239" s="164"/>
      <c r="P1239" s="164"/>
      <c r="Q1239" s="164"/>
      <c r="R1239" s="164"/>
      <c r="S1239" s="164"/>
      <c r="T1239" s="2"/>
      <c r="U1239" s="2"/>
      <c r="V1239" s="195"/>
      <c r="W1239" s="196"/>
      <c r="X1239" s="177"/>
      <c r="Y1239" s="172"/>
      <c r="Z1239" s="172"/>
      <c r="AA1239" s="172"/>
      <c r="AB1239" s="172"/>
      <c r="AC1239" s="172"/>
      <c r="AD1239" s="172"/>
      <c r="AE1239" s="172"/>
      <c r="AF1239" s="172"/>
      <c r="AG1239" s="172"/>
      <c r="AH1239" s="172"/>
      <c r="AI1239" s="172"/>
      <c r="AJ1239" s="172"/>
      <c r="AK1239" s="172"/>
      <c r="AL1239" s="172"/>
      <c r="AM1239" s="181"/>
    </row>
    <row r="1240" spans="1:39" ht="12.9" customHeight="1" x14ac:dyDescent="0.2">
      <c r="B1240" s="53"/>
      <c r="C1240" s="54"/>
      <c r="D1240" s="149"/>
      <c r="E1240" s="150"/>
      <c r="F1240" s="66" t="str">
        <f>IF(VLOOKUP(A1237,入力シート!$A$8:$M$1000,2,0)="","",IF(VLOOKUP(A1237,入力シート!$A$8:$M$1000,3,0)="",VLOOKUP(A1237,入力シート!$A$8:$M$1000,2,0),VLOOKUP(A1237,入力シート!$A$8:$M$1000,3,0)))</f>
        <v/>
      </c>
      <c r="G1240" s="67"/>
      <c r="H1240" s="67"/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70" t="s">
        <v>9</v>
      </c>
      <c r="U1240" s="70"/>
      <c r="V1240" s="195"/>
      <c r="W1240" s="196"/>
      <c r="X1240" s="177"/>
      <c r="Y1240" s="172"/>
      <c r="Z1240" s="172"/>
      <c r="AA1240" s="172"/>
      <c r="AB1240" s="172"/>
      <c r="AC1240" s="172"/>
      <c r="AD1240" s="172"/>
      <c r="AE1240" s="172"/>
      <c r="AF1240" s="172"/>
      <c r="AG1240" s="172"/>
      <c r="AH1240" s="172"/>
      <c r="AI1240" s="172"/>
      <c r="AJ1240" s="172"/>
      <c r="AK1240" s="172"/>
      <c r="AL1240" s="172"/>
      <c r="AM1240" s="181"/>
    </row>
    <row r="1241" spans="1:39" ht="12.9" customHeight="1" thickBot="1" x14ac:dyDescent="0.25">
      <c r="B1241" s="53"/>
      <c r="C1241" s="54"/>
      <c r="D1241" s="151"/>
      <c r="E1241" s="152"/>
      <c r="F1241" s="68"/>
      <c r="G1241" s="69"/>
      <c r="H1241" s="69"/>
      <c r="I1241" s="69"/>
      <c r="J1241" s="69"/>
      <c r="K1241" s="69"/>
      <c r="L1241" s="69"/>
      <c r="M1241" s="69"/>
      <c r="N1241" s="69"/>
      <c r="O1241" s="69"/>
      <c r="P1241" s="69"/>
      <c r="Q1241" s="69"/>
      <c r="R1241" s="69"/>
      <c r="S1241" s="69"/>
      <c r="T1241" s="71"/>
      <c r="U1241" s="71"/>
      <c r="V1241" s="197"/>
      <c r="W1241" s="198"/>
      <c r="X1241" s="178"/>
      <c r="Y1241" s="182"/>
      <c r="Z1241" s="182"/>
      <c r="AA1241" s="182"/>
      <c r="AB1241" s="182"/>
      <c r="AC1241" s="182"/>
      <c r="AD1241" s="182"/>
      <c r="AE1241" s="182"/>
      <c r="AF1241" s="182"/>
      <c r="AG1241" s="182"/>
      <c r="AH1241" s="182"/>
      <c r="AI1241" s="182"/>
      <c r="AJ1241" s="182"/>
      <c r="AK1241" s="182"/>
      <c r="AL1241" s="182"/>
      <c r="AM1241" s="183"/>
    </row>
    <row r="1242" spans="1:39" ht="12.9" customHeight="1" x14ac:dyDescent="0.2">
      <c r="B1242" s="53"/>
      <c r="C1242" s="54"/>
      <c r="D1242" s="153" t="s">
        <v>7</v>
      </c>
      <c r="E1242" s="154"/>
      <c r="F1242" s="159" t="s">
        <v>12</v>
      </c>
      <c r="G1242" s="165" t="str">
        <f>IF(VLOOKUP(A1237,入力シート!$A$8:$M$1000,4,0)="","",VLOOKUP(A1237,入力シート!$A$8:$M$1000,4,0))</f>
        <v/>
      </c>
      <c r="H1242" s="166"/>
      <c r="I1242" s="166"/>
      <c r="J1242" s="166"/>
      <c r="K1242" s="166"/>
      <c r="L1242" s="166"/>
      <c r="M1242" s="155"/>
      <c r="N1242" s="155"/>
      <c r="O1242" s="155"/>
      <c r="P1242" s="155"/>
      <c r="Q1242" s="155"/>
      <c r="R1242" s="155"/>
      <c r="S1242" s="155"/>
      <c r="T1242" s="155"/>
      <c r="U1242" s="156"/>
      <c r="V1242" s="199" t="s">
        <v>15</v>
      </c>
      <c r="W1242" s="200"/>
      <c r="X1242" s="173"/>
      <c r="Y1242" s="174" t="str">
        <f>IF(VLOOKUP(A1237,入力シート!$A$8:$M$1000,7,0)="","",VLOOKUP(A1237,入力シート!$A$8:$M$1000,7,0))</f>
        <v/>
      </c>
      <c r="Z1242" s="174"/>
      <c r="AA1242" s="174"/>
      <c r="AB1242" s="174"/>
      <c r="AC1242" s="174"/>
      <c r="AD1242" s="174"/>
      <c r="AE1242" s="174"/>
      <c r="AF1242" s="174"/>
      <c r="AG1242" s="174"/>
      <c r="AH1242" s="174"/>
      <c r="AI1242" s="174"/>
      <c r="AJ1242" s="174"/>
      <c r="AK1242" s="174"/>
      <c r="AL1242" s="174"/>
      <c r="AM1242" s="175"/>
    </row>
    <row r="1243" spans="1:39" ht="12.9" customHeight="1" x14ac:dyDescent="0.2">
      <c r="B1243" s="53"/>
      <c r="C1243" s="54"/>
      <c r="D1243" s="149"/>
      <c r="E1243" s="150"/>
      <c r="F1243" s="160"/>
      <c r="G1243" s="167"/>
      <c r="H1243" s="168"/>
      <c r="I1243" s="168"/>
      <c r="J1243" s="168"/>
      <c r="K1243" s="168"/>
      <c r="L1243" s="168"/>
      <c r="M1243" s="157"/>
      <c r="N1243" s="157"/>
      <c r="O1243" s="157"/>
      <c r="P1243" s="157"/>
      <c r="Q1243" s="157"/>
      <c r="R1243" s="157"/>
      <c r="S1243" s="157"/>
      <c r="T1243" s="157"/>
      <c r="U1243" s="158"/>
      <c r="V1243" s="201"/>
      <c r="W1243" s="202"/>
      <c r="X1243" s="169"/>
      <c r="Y1243" s="170"/>
      <c r="Z1243" s="170"/>
      <c r="AA1243" s="170"/>
      <c r="AB1243" s="170"/>
      <c r="AC1243" s="170"/>
      <c r="AD1243" s="170"/>
      <c r="AE1243" s="170"/>
      <c r="AF1243" s="170"/>
      <c r="AG1243" s="170"/>
      <c r="AH1243" s="170"/>
      <c r="AI1243" s="170"/>
      <c r="AJ1243" s="170"/>
      <c r="AK1243" s="170"/>
      <c r="AL1243" s="170"/>
      <c r="AM1243" s="171"/>
    </row>
    <row r="1244" spans="1:39" ht="12.9" customHeight="1" x14ac:dyDescent="0.2">
      <c r="B1244" s="53"/>
      <c r="C1244" s="54"/>
      <c r="D1244" s="149"/>
      <c r="E1244" s="150"/>
      <c r="F1244" s="74" t="str">
        <f>IF(VLOOKUP(A1237,入力シート!$A$8:$M$1000,5,0)="","",VLOOKUP(A1237,入力シート!$A$8:$M$1000,5,0))</f>
        <v/>
      </c>
      <c r="G1244" s="75"/>
      <c r="H1244" s="75"/>
      <c r="I1244" s="75"/>
      <c r="J1244" s="75"/>
      <c r="K1244" s="75"/>
      <c r="L1244" s="75"/>
      <c r="M1244" s="75"/>
      <c r="N1244" s="75"/>
      <c r="O1244" s="75"/>
      <c r="P1244" s="75"/>
      <c r="Q1244" s="75"/>
      <c r="R1244" s="75"/>
      <c r="S1244" s="75"/>
      <c r="T1244" s="75"/>
      <c r="U1244" s="76"/>
      <c r="V1244" s="203" t="s">
        <v>16</v>
      </c>
      <c r="W1244" s="204"/>
      <c r="X1244" s="190" t="str">
        <f>IF(Y1242="","",IF(VLOOKUP(Y1242,入力シート!$A$110:$H$1000,3,0)="","",VLOOKUP(Y1242,入力シート!$A$110:$H$1000,3,0)))</f>
        <v/>
      </c>
      <c r="Y1244" s="191"/>
      <c r="Z1244" s="191"/>
      <c r="AA1244" s="191"/>
      <c r="AB1244" s="191"/>
      <c r="AC1244" s="191"/>
      <c r="AD1244" s="191"/>
      <c r="AE1244" s="191"/>
      <c r="AF1244" s="191"/>
      <c r="AG1244" s="191"/>
      <c r="AH1244" s="191"/>
      <c r="AI1244" s="191"/>
      <c r="AJ1244" s="191"/>
      <c r="AK1244" s="191"/>
      <c r="AL1244" s="191"/>
      <c r="AM1244" s="192"/>
    </row>
    <row r="1245" spans="1:39" ht="12.9" customHeight="1" x14ac:dyDescent="0.2">
      <c r="B1245" s="53"/>
      <c r="C1245" s="54"/>
      <c r="D1245" s="149"/>
      <c r="E1245" s="150"/>
      <c r="F1245" s="77"/>
      <c r="G1245" s="78"/>
      <c r="H1245" s="78"/>
      <c r="I1245" s="78"/>
      <c r="J1245" s="78"/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9"/>
      <c r="V1245" s="201"/>
      <c r="W1245" s="202"/>
      <c r="X1245" s="103"/>
      <c r="Y1245" s="104"/>
      <c r="Z1245" s="104"/>
      <c r="AA1245" s="104"/>
      <c r="AB1245" s="104"/>
      <c r="AC1245" s="104"/>
      <c r="AD1245" s="104"/>
      <c r="AE1245" s="104"/>
      <c r="AF1245" s="104"/>
      <c r="AG1245" s="104"/>
      <c r="AH1245" s="104"/>
      <c r="AI1245" s="104"/>
      <c r="AJ1245" s="104"/>
      <c r="AK1245" s="104"/>
      <c r="AL1245" s="104"/>
      <c r="AM1245" s="105"/>
    </row>
    <row r="1246" spans="1:39" ht="12.9" customHeight="1" x14ac:dyDescent="0.2">
      <c r="B1246" s="53"/>
      <c r="C1246" s="54"/>
      <c r="D1246" s="149"/>
      <c r="E1246" s="150"/>
      <c r="F1246" s="77"/>
      <c r="G1246" s="78"/>
      <c r="H1246" s="78"/>
      <c r="I1246" s="78"/>
      <c r="J1246" s="78"/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9"/>
      <c r="V1246" s="205" t="s">
        <v>14</v>
      </c>
      <c r="W1246" s="206"/>
      <c r="X1246" s="190" t="str">
        <f>IF(VLOOKUP(A1237,入力シート!$A$8:$M$1000,9,0)="","",VLOOKUP(A1237,入力シート!$A$8:$M$1000,9,0))</f>
        <v/>
      </c>
      <c r="Y1246" s="211"/>
      <c r="Z1246" s="209" t="s">
        <v>17</v>
      </c>
      <c r="AA1246" s="206"/>
      <c r="AB1246" s="218" t="str">
        <f>IF(VLOOKUP(A1237,入力シート!$A$8:$M$1000,12,0)="","",VLOOKUP(A1237,入力シート!$A$8:$M$1000,12,0))</f>
        <v/>
      </c>
      <c r="AC1246" s="219"/>
      <c r="AD1246" s="219"/>
      <c r="AE1246" s="220"/>
      <c r="AF1246" s="209" t="s">
        <v>18</v>
      </c>
      <c r="AG1246" s="206"/>
      <c r="AH1246" s="214" t="str">
        <f>IF(X1246="","",IF(AB1246="","",X1246*AB1246))</f>
        <v/>
      </c>
      <c r="AI1246" s="215"/>
      <c r="AJ1246" s="215"/>
      <c r="AK1246" s="215"/>
      <c r="AL1246" s="215"/>
      <c r="AM1246" s="224"/>
    </row>
    <row r="1247" spans="1:39" ht="12.9" customHeight="1" thickBot="1" x14ac:dyDescent="0.25">
      <c r="B1247" s="53"/>
      <c r="C1247" s="54"/>
      <c r="D1247" s="151"/>
      <c r="E1247" s="152"/>
      <c r="F1247" s="80"/>
      <c r="G1247" s="81"/>
      <c r="H1247" s="81"/>
      <c r="I1247" s="81"/>
      <c r="J1247" s="81"/>
      <c r="K1247" s="81"/>
      <c r="L1247" s="81"/>
      <c r="M1247" s="81"/>
      <c r="N1247" s="81"/>
      <c r="O1247" s="81"/>
      <c r="P1247" s="81"/>
      <c r="Q1247" s="81"/>
      <c r="R1247" s="81"/>
      <c r="S1247" s="81"/>
      <c r="T1247" s="81"/>
      <c r="U1247" s="82"/>
      <c r="V1247" s="207"/>
      <c r="W1247" s="208"/>
      <c r="X1247" s="212"/>
      <c r="Y1247" s="213"/>
      <c r="Z1247" s="210"/>
      <c r="AA1247" s="208"/>
      <c r="AB1247" s="221"/>
      <c r="AC1247" s="222"/>
      <c r="AD1247" s="222"/>
      <c r="AE1247" s="223"/>
      <c r="AF1247" s="210"/>
      <c r="AG1247" s="208"/>
      <c r="AH1247" s="216"/>
      <c r="AI1247" s="217"/>
      <c r="AJ1247" s="217"/>
      <c r="AK1247" s="217"/>
      <c r="AL1247" s="217"/>
      <c r="AM1247" s="225"/>
    </row>
    <row r="1248" spans="1:39" ht="12.9" customHeight="1" thickTop="1" x14ac:dyDescent="0.2">
      <c r="B1248" s="53"/>
      <c r="C1248" s="54"/>
      <c r="D1248" s="35" t="s">
        <v>10</v>
      </c>
      <c r="E1248" s="36"/>
      <c r="F1248" s="39" t="str">
        <f>IF(VLOOKUP(A1237,入力シート!$A$8:$M$1000,6,0)="","",VLOOKUP(A1237,入力シート!$A$8:$M$1000,6,0))</f>
        <v/>
      </c>
      <c r="G1248" s="40"/>
      <c r="H1248" s="40"/>
      <c r="I1248" s="40"/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1"/>
      <c r="V1248" s="45"/>
      <c r="W1248" s="46"/>
      <c r="X1248" s="46"/>
      <c r="Y1248" s="46"/>
      <c r="Z1248" s="46"/>
      <c r="AA1248" s="46"/>
      <c r="AB1248" s="46"/>
      <c r="AC1248" s="46"/>
      <c r="AD1248" s="46"/>
      <c r="AE1248" s="46"/>
      <c r="AF1248" s="46"/>
      <c r="AG1248" s="46"/>
      <c r="AH1248" s="46"/>
      <c r="AI1248" s="46"/>
      <c r="AJ1248" s="46"/>
      <c r="AK1248" s="46"/>
      <c r="AL1248" s="46"/>
      <c r="AM1248" s="46"/>
    </row>
    <row r="1249" spans="1:41" ht="12.9" customHeight="1" thickBot="1" x14ac:dyDescent="0.25">
      <c r="B1249" s="55"/>
      <c r="C1249" s="56"/>
      <c r="D1249" s="37"/>
      <c r="E1249" s="38"/>
      <c r="F1249" s="42"/>
      <c r="G1249" s="43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4"/>
      <c r="V1249" s="47"/>
      <c r="W1249" s="48"/>
      <c r="X1249" s="48"/>
      <c r="Y1249" s="48"/>
      <c r="Z1249" s="48"/>
      <c r="AA1249" s="48"/>
      <c r="AB1249" s="48"/>
      <c r="AC1249" s="48"/>
      <c r="AD1249" s="48"/>
      <c r="AE1249" s="48"/>
      <c r="AF1249" s="48"/>
      <c r="AG1249" s="48"/>
      <c r="AH1249" s="48"/>
      <c r="AI1249" s="48"/>
      <c r="AJ1249" s="48"/>
      <c r="AK1249" s="48"/>
      <c r="AL1249" s="48"/>
      <c r="AM1249" s="48"/>
    </row>
    <row r="1250" spans="1:41" ht="14.1" customHeight="1" thickTop="1" x14ac:dyDescent="0.2">
      <c r="B1250" s="49" t="s">
        <v>24</v>
      </c>
      <c r="C1250" s="49"/>
      <c r="D1250" s="49"/>
      <c r="E1250" s="49"/>
      <c r="F1250" s="49"/>
      <c r="G1250" s="49"/>
      <c r="H1250" s="49"/>
      <c r="I1250" s="49"/>
      <c r="J1250" s="49"/>
      <c r="K1250" s="49"/>
      <c r="L1250" s="49"/>
      <c r="M1250" s="49"/>
      <c r="N1250" s="49"/>
      <c r="O1250" s="49"/>
      <c r="P1250" s="49"/>
      <c r="Q1250" s="49"/>
      <c r="R1250" s="49"/>
      <c r="S1250" s="49"/>
      <c r="T1250" s="49"/>
      <c r="U1250" s="49"/>
      <c r="AB1250" s="17" t="s">
        <v>20</v>
      </c>
      <c r="AC1250" s="18"/>
      <c r="AD1250" s="18"/>
      <c r="AE1250" s="19"/>
      <c r="AF1250" s="11" t="s">
        <v>21</v>
      </c>
      <c r="AG1250" s="12"/>
      <c r="AH1250" s="12"/>
      <c r="AI1250" s="12"/>
      <c r="AJ1250" s="12"/>
      <c r="AK1250" s="12"/>
      <c r="AL1250" s="12"/>
      <c r="AM1250" s="13"/>
    </row>
    <row r="1251" spans="1:41" ht="14.1" customHeight="1" x14ac:dyDescent="0.2">
      <c r="B1251" s="50"/>
      <c r="C1251" s="50"/>
      <c r="D1251" s="50"/>
      <c r="E1251" s="50"/>
      <c r="F1251" s="50"/>
      <c r="G1251" s="50"/>
      <c r="H1251" s="50"/>
      <c r="I1251" s="50"/>
      <c r="J1251" s="50"/>
      <c r="K1251" s="50"/>
      <c r="L1251" s="50"/>
      <c r="M1251" s="50"/>
      <c r="N1251" s="50"/>
      <c r="O1251" s="50"/>
      <c r="P1251" s="50"/>
      <c r="Q1251" s="50"/>
      <c r="R1251" s="50"/>
      <c r="S1251" s="50"/>
      <c r="T1251" s="50"/>
      <c r="U1251" s="50"/>
      <c r="AB1251" s="20"/>
      <c r="AC1251" s="21"/>
      <c r="AD1251" s="21"/>
      <c r="AE1251" s="22"/>
      <c r="AF1251" s="14"/>
      <c r="AG1251" s="15"/>
      <c r="AH1251" s="15"/>
      <c r="AI1251" s="15"/>
      <c r="AJ1251" s="15"/>
      <c r="AK1251" s="15"/>
      <c r="AL1251" s="15"/>
      <c r="AM1251" s="16"/>
    </row>
    <row r="1252" spans="1:41" ht="14.1" customHeight="1" x14ac:dyDescent="0.2">
      <c r="B1252" s="17" t="s">
        <v>25</v>
      </c>
      <c r="C1252" s="18"/>
      <c r="D1252" s="18"/>
      <c r="E1252" s="19"/>
      <c r="F1252" s="11"/>
      <c r="G1252" s="12"/>
      <c r="H1252" s="12"/>
      <c r="I1252" s="12"/>
      <c r="J1252" s="12"/>
      <c r="K1252" s="13"/>
      <c r="L1252" s="17" t="s">
        <v>26</v>
      </c>
      <c r="M1252" s="18"/>
      <c r="N1252" s="18"/>
      <c r="O1252" s="19"/>
      <c r="P1252" s="11"/>
      <c r="Q1252" s="12"/>
      <c r="R1252" s="12"/>
      <c r="S1252" s="12"/>
      <c r="T1252" s="12"/>
      <c r="U1252" s="13"/>
      <c r="W1252" s="23" t="s">
        <v>23</v>
      </c>
      <c r="X1252" s="25" t="str">
        <f>IF(SUM(X1207,X1220,X1233,X1246)=0,"",SUM(X1207,X1220,X1233,X1246))</f>
        <v/>
      </c>
      <c r="Y1252" s="18"/>
      <c r="Z1252" s="26"/>
      <c r="AA1252" s="23" t="s">
        <v>18</v>
      </c>
      <c r="AB1252" s="29" t="str">
        <f>IF(SUM(AH1207,AH1220,AH1233,AH1246)=0,"",SUM(AH1207,AH1220,AH1233,AH1246))</f>
        <v/>
      </c>
      <c r="AC1252" s="30"/>
      <c r="AD1252" s="30"/>
      <c r="AE1252" s="30"/>
      <c r="AF1252" s="30"/>
      <c r="AG1252" s="30"/>
      <c r="AH1252" s="31"/>
      <c r="AI1252" s="23" t="s">
        <v>22</v>
      </c>
      <c r="AJ1252" s="11"/>
      <c r="AK1252" s="12"/>
      <c r="AL1252" s="12"/>
      <c r="AM1252" s="13"/>
    </row>
    <row r="1253" spans="1:41" ht="14.1" customHeight="1" x14ac:dyDescent="0.2">
      <c r="B1253" s="20"/>
      <c r="C1253" s="21"/>
      <c r="D1253" s="21"/>
      <c r="E1253" s="22"/>
      <c r="F1253" s="14"/>
      <c r="G1253" s="15"/>
      <c r="H1253" s="15"/>
      <c r="I1253" s="15"/>
      <c r="J1253" s="15"/>
      <c r="K1253" s="16"/>
      <c r="L1253" s="20"/>
      <c r="M1253" s="21"/>
      <c r="N1253" s="21"/>
      <c r="O1253" s="22"/>
      <c r="P1253" s="14"/>
      <c r="Q1253" s="15"/>
      <c r="R1253" s="15"/>
      <c r="S1253" s="15"/>
      <c r="T1253" s="15"/>
      <c r="U1253" s="16"/>
      <c r="W1253" s="24"/>
      <c r="X1253" s="27"/>
      <c r="Y1253" s="21"/>
      <c r="Z1253" s="28"/>
      <c r="AA1253" s="24"/>
      <c r="AB1253" s="32"/>
      <c r="AC1253" s="33"/>
      <c r="AD1253" s="33"/>
      <c r="AE1253" s="33"/>
      <c r="AF1253" s="33"/>
      <c r="AG1253" s="33"/>
      <c r="AH1253" s="34"/>
      <c r="AI1253" s="24"/>
      <c r="AJ1253" s="14"/>
      <c r="AK1253" s="15"/>
      <c r="AL1253" s="15"/>
      <c r="AM1253" s="16"/>
    </row>
    <row r="1255" spans="1:41" ht="23.1" customHeight="1" x14ac:dyDescent="0.2">
      <c r="A1255" s="127" t="s">
        <v>1089</v>
      </c>
      <c r="B1255" s="9" t="s">
        <v>27</v>
      </c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5"/>
      <c r="X1255" s="5"/>
      <c r="Y1255" s="6"/>
      <c r="Z1255" s="226" t="s">
        <v>3</v>
      </c>
      <c r="AA1255" s="227"/>
      <c r="AB1255" s="227"/>
      <c r="AC1255" s="227"/>
      <c r="AD1255" s="227"/>
      <c r="AE1255" s="228"/>
      <c r="AF1255" s="186" t="s">
        <v>4</v>
      </c>
      <c r="AG1255" s="187"/>
      <c r="AH1255" s="191" t="str">
        <f>IF(F1258="","",A1257)</f>
        <v/>
      </c>
      <c r="AI1255" s="191"/>
      <c r="AJ1255" s="184" t="s">
        <v>2</v>
      </c>
      <c r="AK1255" s="191" t="str">
        <f>IF(F1258="","",AK1189)</f>
        <v/>
      </c>
      <c r="AL1255" s="191"/>
      <c r="AM1255" s="84" t="s">
        <v>1</v>
      </c>
    </row>
    <row r="1256" spans="1:41" ht="14.1" customHeight="1" thickBot="1" x14ac:dyDescent="0.25">
      <c r="B1256" s="10" t="s">
        <v>0</v>
      </c>
      <c r="C1256" s="10"/>
      <c r="D1256" s="10"/>
      <c r="E1256" s="10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7"/>
      <c r="X1256" s="7"/>
      <c r="Y1256" s="8"/>
      <c r="Z1256" s="229"/>
      <c r="AA1256" s="230"/>
      <c r="AB1256" s="230"/>
      <c r="AC1256" s="230"/>
      <c r="AD1256" s="230"/>
      <c r="AE1256" s="231"/>
      <c r="AF1256" s="188"/>
      <c r="AG1256" s="189"/>
      <c r="AH1256" s="232"/>
      <c r="AI1256" s="232"/>
      <c r="AJ1256" s="185"/>
      <c r="AK1256" s="232"/>
      <c r="AL1256" s="232"/>
      <c r="AM1256" s="85"/>
    </row>
    <row r="1257" spans="1:41" ht="14.1" customHeight="1" thickTop="1" x14ac:dyDescent="0.2">
      <c r="A1257" s="1">
        <f>+A1191+1</f>
        <v>20</v>
      </c>
      <c r="B1257" s="86" t="s">
        <v>6</v>
      </c>
      <c r="C1257" s="87"/>
      <c r="D1257" s="57" t="s">
        <v>5</v>
      </c>
      <c r="E1257" s="58"/>
      <c r="F1257" s="63" t="s">
        <v>8</v>
      </c>
      <c r="G1257" s="64"/>
      <c r="H1257" s="64"/>
      <c r="I1257" s="92"/>
      <c r="J1257" s="92"/>
      <c r="K1257" s="92"/>
      <c r="L1257" s="92"/>
      <c r="M1257" s="92"/>
      <c r="N1257" s="92"/>
      <c r="O1257" s="92"/>
      <c r="P1257" s="92"/>
      <c r="Q1257" s="92"/>
      <c r="R1257" s="92"/>
      <c r="S1257" s="92"/>
      <c r="T1257" s="92"/>
      <c r="U1257" s="93"/>
      <c r="V1257" s="94" t="s">
        <v>11</v>
      </c>
      <c r="W1257" s="95"/>
      <c r="X1257" s="96"/>
      <c r="Y1257" s="134" t="str">
        <f>IF(F1258="","",IF(入力シート!$F$5="","",入力シート!$F$5))</f>
        <v/>
      </c>
      <c r="Z1257" s="135"/>
      <c r="AA1257" s="135"/>
      <c r="AB1257" s="135"/>
      <c r="AC1257" s="135"/>
      <c r="AD1257" s="135"/>
      <c r="AE1257" s="135"/>
      <c r="AF1257" s="135"/>
      <c r="AG1257" s="135"/>
      <c r="AH1257" s="135"/>
      <c r="AI1257" s="135"/>
      <c r="AJ1257" s="135"/>
      <c r="AK1257" s="135"/>
      <c r="AL1257" s="135"/>
      <c r="AM1257" s="136"/>
      <c r="AO1257" s="1" t="str">
        <f>IF(F1258="","",AO1191+1)</f>
        <v/>
      </c>
    </row>
    <row r="1258" spans="1:41" ht="14.1" customHeight="1" x14ac:dyDescent="0.2">
      <c r="B1258" s="88"/>
      <c r="C1258" s="89"/>
      <c r="D1258" s="59"/>
      <c r="E1258" s="60"/>
      <c r="F1258" s="66" t="str">
        <f>IF(F1267="","",IF(入力シート!$B$5="","",IF(入力シート!$C$5="",入力シート!$B$5,CONCATENATE(入力シート!$B$5,$A$1,入力シート!$C$5))))</f>
        <v/>
      </c>
      <c r="G1258" s="67"/>
      <c r="H1258" s="67"/>
      <c r="I1258" s="67"/>
      <c r="J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70" t="s">
        <v>9</v>
      </c>
      <c r="U1258" s="106"/>
      <c r="V1258" s="97"/>
      <c r="W1258" s="98"/>
      <c r="X1258" s="99"/>
      <c r="Y1258" s="137"/>
      <c r="Z1258" s="138"/>
      <c r="AA1258" s="138"/>
      <c r="AB1258" s="138"/>
      <c r="AC1258" s="138"/>
      <c r="AD1258" s="138"/>
      <c r="AE1258" s="138"/>
      <c r="AF1258" s="138"/>
      <c r="AG1258" s="138"/>
      <c r="AH1258" s="138"/>
      <c r="AI1258" s="138"/>
      <c r="AJ1258" s="138"/>
      <c r="AK1258" s="138"/>
      <c r="AL1258" s="138"/>
      <c r="AM1258" s="139"/>
    </row>
    <row r="1259" spans="1:41" ht="14.1" customHeight="1" x14ac:dyDescent="0.2">
      <c r="B1259" s="88"/>
      <c r="C1259" s="89"/>
      <c r="D1259" s="61"/>
      <c r="E1259" s="62"/>
      <c r="F1259" s="68"/>
      <c r="G1259" s="69"/>
      <c r="H1259" s="69"/>
      <c r="I1259" s="69"/>
      <c r="J1259" s="69"/>
      <c r="K1259" s="69"/>
      <c r="L1259" s="69"/>
      <c r="M1259" s="69"/>
      <c r="N1259" s="69"/>
      <c r="O1259" s="69"/>
      <c r="P1259" s="69"/>
      <c r="Q1259" s="69"/>
      <c r="R1259" s="69"/>
      <c r="S1259" s="69"/>
      <c r="T1259" s="71"/>
      <c r="U1259" s="107"/>
      <c r="V1259" s="100"/>
      <c r="W1259" s="101"/>
      <c r="X1259" s="102"/>
      <c r="Y1259" s="140"/>
      <c r="Z1259" s="141"/>
      <c r="AA1259" s="141"/>
      <c r="AB1259" s="141"/>
      <c r="AC1259" s="141"/>
      <c r="AD1259" s="141"/>
      <c r="AE1259" s="141"/>
      <c r="AF1259" s="141"/>
      <c r="AG1259" s="141"/>
      <c r="AH1259" s="141"/>
      <c r="AI1259" s="141"/>
      <c r="AJ1259" s="141"/>
      <c r="AK1259" s="141"/>
      <c r="AL1259" s="141"/>
      <c r="AM1259" s="142"/>
    </row>
    <row r="1260" spans="1:41" ht="14.1" customHeight="1" x14ac:dyDescent="0.2">
      <c r="B1260" s="88"/>
      <c r="C1260" s="89"/>
      <c r="D1260" s="72" t="s">
        <v>7</v>
      </c>
      <c r="E1260" s="73"/>
      <c r="F1260" s="146" t="s">
        <v>12</v>
      </c>
      <c r="G1260" s="143" t="str">
        <f>IF(F1258="","",IF(入力シート!$D$5="","",入力シート!$D$5))</f>
        <v/>
      </c>
      <c r="H1260" s="144"/>
      <c r="I1260" s="144"/>
      <c r="J1260" s="144"/>
      <c r="K1260" s="144"/>
      <c r="L1260" s="145"/>
      <c r="M1260" s="110" t="s">
        <v>8</v>
      </c>
      <c r="N1260" s="111"/>
      <c r="O1260" s="111"/>
      <c r="P1260" s="112"/>
      <c r="Q1260" s="112"/>
      <c r="R1260" s="112"/>
      <c r="S1260" s="112"/>
      <c r="T1260" s="112"/>
      <c r="U1260" s="112"/>
      <c r="V1260" s="112"/>
      <c r="W1260" s="112"/>
      <c r="X1260" s="112"/>
      <c r="Y1260" s="112"/>
      <c r="Z1260" s="112"/>
      <c r="AA1260" s="112"/>
      <c r="AB1260" s="112"/>
      <c r="AC1260" s="112"/>
      <c r="AD1260" s="112"/>
      <c r="AE1260" s="112"/>
      <c r="AF1260" s="112"/>
      <c r="AG1260" s="112"/>
      <c r="AH1260" s="112"/>
      <c r="AI1260" s="112"/>
      <c r="AJ1260" s="112"/>
      <c r="AK1260" s="112"/>
      <c r="AL1260" s="112"/>
      <c r="AM1260" s="113"/>
    </row>
    <row r="1261" spans="1:41" ht="14.1" customHeight="1" x14ac:dyDescent="0.2">
      <c r="B1261" s="88"/>
      <c r="C1261" s="89"/>
      <c r="D1261" s="59"/>
      <c r="E1261" s="60"/>
      <c r="F1261" s="128" t="str">
        <f>IF(F1258="","",IF(入力シート!$E$5="","",入力シート!$E$5))</f>
        <v/>
      </c>
      <c r="G1261" s="129"/>
      <c r="H1261" s="129"/>
      <c r="I1261" s="129"/>
      <c r="J1261" s="129"/>
      <c r="K1261" s="129"/>
      <c r="L1261" s="129"/>
      <c r="M1261" s="129"/>
      <c r="N1261" s="129"/>
      <c r="O1261" s="129"/>
      <c r="P1261" s="129"/>
      <c r="Q1261" s="129"/>
      <c r="R1261" s="129"/>
      <c r="S1261" s="129"/>
      <c r="T1261" s="129"/>
      <c r="U1261" s="129"/>
      <c r="V1261" s="129"/>
      <c r="W1261" s="129"/>
      <c r="X1261" s="129"/>
      <c r="Y1261" s="129"/>
      <c r="Z1261" s="129"/>
      <c r="AA1261" s="129"/>
      <c r="AB1261" s="129"/>
      <c r="AC1261" s="129"/>
      <c r="AD1261" s="129"/>
      <c r="AE1261" s="129"/>
      <c r="AF1261" s="129"/>
      <c r="AG1261" s="129"/>
      <c r="AH1261" s="129"/>
      <c r="AI1261" s="129"/>
      <c r="AJ1261" s="129"/>
      <c r="AK1261" s="129"/>
      <c r="AL1261" s="129"/>
      <c r="AM1261" s="130"/>
    </row>
    <row r="1262" spans="1:41" ht="14.1" customHeight="1" thickBot="1" x14ac:dyDescent="0.25">
      <c r="B1262" s="90"/>
      <c r="C1262" s="91"/>
      <c r="D1262" s="108"/>
      <c r="E1262" s="109"/>
      <c r="F1262" s="131"/>
      <c r="G1262" s="132"/>
      <c r="H1262" s="132"/>
      <c r="I1262" s="132"/>
      <c r="J1262" s="132"/>
      <c r="K1262" s="132"/>
      <c r="L1262" s="132"/>
      <c r="M1262" s="132"/>
      <c r="N1262" s="132"/>
      <c r="O1262" s="132"/>
      <c r="P1262" s="132"/>
      <c r="Q1262" s="132"/>
      <c r="R1262" s="132"/>
      <c r="S1262" s="132"/>
      <c r="T1262" s="132"/>
      <c r="U1262" s="132"/>
      <c r="V1262" s="132"/>
      <c r="W1262" s="132"/>
      <c r="X1262" s="132"/>
      <c r="Y1262" s="132"/>
      <c r="Z1262" s="132"/>
      <c r="AA1262" s="132"/>
      <c r="AB1262" s="132"/>
      <c r="AC1262" s="132"/>
      <c r="AD1262" s="132"/>
      <c r="AE1262" s="132"/>
      <c r="AF1262" s="132"/>
      <c r="AG1262" s="132"/>
      <c r="AH1262" s="132"/>
      <c r="AI1262" s="132"/>
      <c r="AJ1262" s="132"/>
      <c r="AK1262" s="132"/>
      <c r="AL1262" s="132"/>
      <c r="AM1262" s="133"/>
    </row>
    <row r="1263" spans="1:41" ht="6" customHeight="1" thickTop="1" thickBot="1" x14ac:dyDescent="0.25"/>
    <row r="1264" spans="1:41" ht="14.1" customHeight="1" thickTop="1" x14ac:dyDescent="0.2">
      <c r="A1264" s="1">
        <f>+A1198+4</f>
        <v>77</v>
      </c>
      <c r="B1264" s="83" t="s">
        <v>19</v>
      </c>
      <c r="C1264" s="52"/>
      <c r="D1264" s="147" t="s">
        <v>5</v>
      </c>
      <c r="E1264" s="148"/>
      <c r="F1264" s="63" t="s">
        <v>8</v>
      </c>
      <c r="G1264" s="64"/>
      <c r="H1264" s="64"/>
      <c r="I1264" s="65"/>
      <c r="J1264" s="65"/>
      <c r="K1264" s="65"/>
      <c r="L1264" s="65"/>
      <c r="M1264" s="65"/>
      <c r="N1264" s="65"/>
      <c r="O1264" s="65"/>
      <c r="P1264" s="65"/>
      <c r="Q1264" s="65"/>
      <c r="R1264" s="65"/>
      <c r="S1264" s="65"/>
      <c r="T1264" s="65"/>
      <c r="U1264" s="65"/>
      <c r="V1264" s="193" t="s">
        <v>13</v>
      </c>
      <c r="W1264" s="194"/>
      <c r="X1264" s="176"/>
      <c r="Y1264" s="179" t="str">
        <f>IF(Y1269="","",VLOOKUP(Y1269,入力シート!$A$110:$H$10000,2,0))</f>
        <v/>
      </c>
      <c r="Z1264" s="179"/>
      <c r="AA1264" s="179"/>
      <c r="AB1264" s="179"/>
      <c r="AC1264" s="179"/>
      <c r="AD1264" s="179"/>
      <c r="AE1264" s="179"/>
      <c r="AF1264" s="179"/>
      <c r="AG1264" s="179"/>
      <c r="AH1264" s="179"/>
      <c r="AI1264" s="179"/>
      <c r="AJ1264" s="179"/>
      <c r="AK1264" s="179"/>
      <c r="AL1264" s="179"/>
      <c r="AM1264" s="180"/>
    </row>
    <row r="1265" spans="1:39" ht="12.6" customHeight="1" x14ac:dyDescent="0.2">
      <c r="B1265" s="53"/>
      <c r="C1265" s="54"/>
      <c r="D1265" s="149"/>
      <c r="E1265" s="150"/>
      <c r="F1265" s="161" t="str">
        <f>IF(VLOOKUP(A1264,入力シート!$A$8:$M$1000,2,0)="","",IF(VLOOKUP(A1264,入力シート!$A$8:$M$1000,3,0)="","",VLOOKUP(A1264,入力シート!$A$8:$M$1000,2,0)))</f>
        <v/>
      </c>
      <c r="G1265" s="162"/>
      <c r="H1265" s="162"/>
      <c r="I1265" s="162"/>
      <c r="J1265" s="162"/>
      <c r="K1265" s="162"/>
      <c r="L1265" s="162"/>
      <c r="M1265" s="162"/>
      <c r="N1265" s="162"/>
      <c r="O1265" s="162"/>
      <c r="P1265" s="162"/>
      <c r="Q1265" s="162"/>
      <c r="R1265" s="162"/>
      <c r="S1265" s="162"/>
      <c r="T1265" s="2"/>
      <c r="U1265" s="2"/>
      <c r="V1265" s="195"/>
      <c r="W1265" s="196"/>
      <c r="X1265" s="177"/>
      <c r="Y1265" s="172"/>
      <c r="Z1265" s="172"/>
      <c r="AA1265" s="172"/>
      <c r="AB1265" s="172"/>
      <c r="AC1265" s="172"/>
      <c r="AD1265" s="172"/>
      <c r="AE1265" s="172"/>
      <c r="AF1265" s="172"/>
      <c r="AG1265" s="172"/>
      <c r="AH1265" s="172"/>
      <c r="AI1265" s="172"/>
      <c r="AJ1265" s="172"/>
      <c r="AK1265" s="172"/>
      <c r="AL1265" s="172"/>
      <c r="AM1265" s="181"/>
    </row>
    <row r="1266" spans="1:39" ht="12.6" customHeight="1" x14ac:dyDescent="0.2">
      <c r="B1266" s="53"/>
      <c r="C1266" s="54"/>
      <c r="D1266" s="149"/>
      <c r="E1266" s="150"/>
      <c r="F1266" s="163"/>
      <c r="G1266" s="164"/>
      <c r="H1266" s="164"/>
      <c r="I1266" s="164"/>
      <c r="J1266" s="164"/>
      <c r="K1266" s="164"/>
      <c r="L1266" s="164"/>
      <c r="M1266" s="164"/>
      <c r="N1266" s="164"/>
      <c r="O1266" s="164"/>
      <c r="P1266" s="164"/>
      <c r="Q1266" s="164"/>
      <c r="R1266" s="164"/>
      <c r="S1266" s="164"/>
      <c r="T1266" s="2"/>
      <c r="U1266" s="2"/>
      <c r="V1266" s="195"/>
      <c r="W1266" s="196"/>
      <c r="X1266" s="177"/>
      <c r="Y1266" s="172"/>
      <c r="Z1266" s="172"/>
      <c r="AA1266" s="172"/>
      <c r="AB1266" s="172"/>
      <c r="AC1266" s="172"/>
      <c r="AD1266" s="172"/>
      <c r="AE1266" s="172"/>
      <c r="AF1266" s="172"/>
      <c r="AG1266" s="172"/>
      <c r="AH1266" s="172"/>
      <c r="AI1266" s="172"/>
      <c r="AJ1266" s="172"/>
      <c r="AK1266" s="172"/>
      <c r="AL1266" s="172"/>
      <c r="AM1266" s="181"/>
    </row>
    <row r="1267" spans="1:39" ht="12.9" customHeight="1" x14ac:dyDescent="0.2">
      <c r="B1267" s="53"/>
      <c r="C1267" s="54"/>
      <c r="D1267" s="149"/>
      <c r="E1267" s="150"/>
      <c r="F1267" s="66" t="str">
        <f>IF(VLOOKUP(A1264,入力シート!$A$8:$M$1000,2,0)="","",IF(VLOOKUP(A1264,入力シート!$A$8:$M$1000,3,0)="",VLOOKUP(A1264,入力シート!$A$8:$M$1000,2,0),VLOOKUP(A1264,入力シート!$A$8:$M$1000,3,0)))</f>
        <v/>
      </c>
      <c r="G1267" s="67"/>
      <c r="H1267" s="67"/>
      <c r="I1267" s="67"/>
      <c r="J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70" t="s">
        <v>9</v>
      </c>
      <c r="U1267" s="70"/>
      <c r="V1267" s="195"/>
      <c r="W1267" s="196"/>
      <c r="X1267" s="177"/>
      <c r="Y1267" s="172"/>
      <c r="Z1267" s="172"/>
      <c r="AA1267" s="172"/>
      <c r="AB1267" s="172"/>
      <c r="AC1267" s="172"/>
      <c r="AD1267" s="172"/>
      <c r="AE1267" s="172"/>
      <c r="AF1267" s="172"/>
      <c r="AG1267" s="172"/>
      <c r="AH1267" s="172"/>
      <c r="AI1267" s="172"/>
      <c r="AJ1267" s="172"/>
      <c r="AK1267" s="172"/>
      <c r="AL1267" s="172"/>
      <c r="AM1267" s="181"/>
    </row>
    <row r="1268" spans="1:39" ht="12.9" customHeight="1" thickBot="1" x14ac:dyDescent="0.25">
      <c r="B1268" s="53"/>
      <c r="C1268" s="54"/>
      <c r="D1268" s="151"/>
      <c r="E1268" s="152"/>
      <c r="F1268" s="68"/>
      <c r="G1268" s="69"/>
      <c r="H1268" s="69"/>
      <c r="I1268" s="69"/>
      <c r="J1268" s="69"/>
      <c r="K1268" s="69"/>
      <c r="L1268" s="69"/>
      <c r="M1268" s="69"/>
      <c r="N1268" s="69"/>
      <c r="O1268" s="69"/>
      <c r="P1268" s="69"/>
      <c r="Q1268" s="69"/>
      <c r="R1268" s="69"/>
      <c r="S1268" s="69"/>
      <c r="T1268" s="71"/>
      <c r="U1268" s="71"/>
      <c r="V1268" s="197"/>
      <c r="W1268" s="198"/>
      <c r="X1268" s="178"/>
      <c r="Y1268" s="182"/>
      <c r="Z1268" s="182"/>
      <c r="AA1268" s="182"/>
      <c r="AB1268" s="182"/>
      <c r="AC1268" s="182"/>
      <c r="AD1268" s="182"/>
      <c r="AE1268" s="182"/>
      <c r="AF1268" s="182"/>
      <c r="AG1268" s="182"/>
      <c r="AH1268" s="182"/>
      <c r="AI1268" s="182"/>
      <c r="AJ1268" s="182"/>
      <c r="AK1268" s="182"/>
      <c r="AL1268" s="182"/>
      <c r="AM1268" s="183"/>
    </row>
    <row r="1269" spans="1:39" ht="12.9" customHeight="1" x14ac:dyDescent="0.2">
      <c r="B1269" s="53"/>
      <c r="C1269" s="54"/>
      <c r="D1269" s="153" t="s">
        <v>7</v>
      </c>
      <c r="E1269" s="154"/>
      <c r="F1269" s="159" t="s">
        <v>12</v>
      </c>
      <c r="G1269" s="165" t="str">
        <f>IF(VLOOKUP(A1264,入力シート!$A$8:$M$1000,4,0)="","",VLOOKUP(A1264,入力シート!$A$8:$M$1000,4,0))</f>
        <v/>
      </c>
      <c r="H1269" s="166"/>
      <c r="I1269" s="166"/>
      <c r="J1269" s="166"/>
      <c r="K1269" s="166"/>
      <c r="L1269" s="166"/>
      <c r="M1269" s="155"/>
      <c r="N1269" s="155"/>
      <c r="O1269" s="155"/>
      <c r="P1269" s="155"/>
      <c r="Q1269" s="155"/>
      <c r="R1269" s="155"/>
      <c r="S1269" s="155"/>
      <c r="T1269" s="155"/>
      <c r="U1269" s="156"/>
      <c r="V1269" s="199" t="s">
        <v>15</v>
      </c>
      <c r="W1269" s="200"/>
      <c r="X1269" s="173"/>
      <c r="Y1269" s="174" t="str">
        <f>IF(VLOOKUP(A1264,入力シート!$A$8:$M$1000,7,0)="","",VLOOKUP(A1264,入力シート!$A$8:$M$1000,7,0))</f>
        <v/>
      </c>
      <c r="Z1269" s="174"/>
      <c r="AA1269" s="174"/>
      <c r="AB1269" s="174"/>
      <c r="AC1269" s="174"/>
      <c r="AD1269" s="174"/>
      <c r="AE1269" s="174"/>
      <c r="AF1269" s="174"/>
      <c r="AG1269" s="174"/>
      <c r="AH1269" s="174"/>
      <c r="AI1269" s="174"/>
      <c r="AJ1269" s="174"/>
      <c r="AK1269" s="174"/>
      <c r="AL1269" s="174"/>
      <c r="AM1269" s="175"/>
    </row>
    <row r="1270" spans="1:39" ht="12.9" customHeight="1" x14ac:dyDescent="0.2">
      <c r="B1270" s="53"/>
      <c r="C1270" s="54"/>
      <c r="D1270" s="149"/>
      <c r="E1270" s="150"/>
      <c r="F1270" s="160"/>
      <c r="G1270" s="167"/>
      <c r="H1270" s="168"/>
      <c r="I1270" s="168"/>
      <c r="J1270" s="168"/>
      <c r="K1270" s="168"/>
      <c r="L1270" s="168"/>
      <c r="M1270" s="157"/>
      <c r="N1270" s="157"/>
      <c r="O1270" s="157"/>
      <c r="P1270" s="157"/>
      <c r="Q1270" s="157"/>
      <c r="R1270" s="157"/>
      <c r="S1270" s="157"/>
      <c r="T1270" s="157"/>
      <c r="U1270" s="158"/>
      <c r="V1270" s="201"/>
      <c r="W1270" s="202"/>
      <c r="X1270" s="169"/>
      <c r="Y1270" s="170"/>
      <c r="Z1270" s="170"/>
      <c r="AA1270" s="170"/>
      <c r="AB1270" s="170"/>
      <c r="AC1270" s="170"/>
      <c r="AD1270" s="170"/>
      <c r="AE1270" s="170"/>
      <c r="AF1270" s="170"/>
      <c r="AG1270" s="170"/>
      <c r="AH1270" s="170"/>
      <c r="AI1270" s="170"/>
      <c r="AJ1270" s="170"/>
      <c r="AK1270" s="170"/>
      <c r="AL1270" s="170"/>
      <c r="AM1270" s="171"/>
    </row>
    <row r="1271" spans="1:39" ht="12.9" customHeight="1" x14ac:dyDescent="0.2">
      <c r="B1271" s="53"/>
      <c r="C1271" s="54"/>
      <c r="D1271" s="149"/>
      <c r="E1271" s="150"/>
      <c r="F1271" s="74" t="str">
        <f>IF(VLOOKUP(A1264,入力シート!$A$8:$M$1000,5,0)="","",VLOOKUP(A1264,入力シート!$A$8:$M$1000,5,0))</f>
        <v/>
      </c>
      <c r="G1271" s="75"/>
      <c r="H1271" s="75"/>
      <c r="I1271" s="75"/>
      <c r="J1271" s="75"/>
      <c r="K1271" s="75"/>
      <c r="L1271" s="75"/>
      <c r="M1271" s="75"/>
      <c r="N1271" s="75"/>
      <c r="O1271" s="75"/>
      <c r="P1271" s="75"/>
      <c r="Q1271" s="75"/>
      <c r="R1271" s="75"/>
      <c r="S1271" s="75"/>
      <c r="T1271" s="75"/>
      <c r="U1271" s="76"/>
      <c r="V1271" s="203" t="s">
        <v>16</v>
      </c>
      <c r="W1271" s="204"/>
      <c r="X1271" s="190" t="str">
        <f>IF(Y1269="","",IF(VLOOKUP(Y1269,入力シート!$A$110:$H$1000,3,0)="","",VLOOKUP(Y1269,入力シート!$A$110:$H$1000,3,0)))</f>
        <v/>
      </c>
      <c r="Y1271" s="191"/>
      <c r="Z1271" s="191"/>
      <c r="AA1271" s="191"/>
      <c r="AB1271" s="191"/>
      <c r="AC1271" s="191"/>
      <c r="AD1271" s="191"/>
      <c r="AE1271" s="191"/>
      <c r="AF1271" s="191"/>
      <c r="AG1271" s="191"/>
      <c r="AH1271" s="191"/>
      <c r="AI1271" s="191"/>
      <c r="AJ1271" s="191"/>
      <c r="AK1271" s="191"/>
      <c r="AL1271" s="191"/>
      <c r="AM1271" s="192"/>
    </row>
    <row r="1272" spans="1:39" ht="12.9" customHeight="1" x14ac:dyDescent="0.2">
      <c r="B1272" s="53"/>
      <c r="C1272" s="54"/>
      <c r="D1272" s="149"/>
      <c r="E1272" s="150"/>
      <c r="F1272" s="77"/>
      <c r="G1272" s="78"/>
      <c r="H1272" s="78"/>
      <c r="I1272" s="78"/>
      <c r="J1272" s="78"/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9"/>
      <c r="V1272" s="201"/>
      <c r="W1272" s="202"/>
      <c r="X1272" s="103"/>
      <c r="Y1272" s="104"/>
      <c r="Z1272" s="104"/>
      <c r="AA1272" s="104"/>
      <c r="AB1272" s="104"/>
      <c r="AC1272" s="104"/>
      <c r="AD1272" s="104"/>
      <c r="AE1272" s="104"/>
      <c r="AF1272" s="104"/>
      <c r="AG1272" s="104"/>
      <c r="AH1272" s="104"/>
      <c r="AI1272" s="104"/>
      <c r="AJ1272" s="104"/>
      <c r="AK1272" s="104"/>
      <c r="AL1272" s="104"/>
      <c r="AM1272" s="105"/>
    </row>
    <row r="1273" spans="1:39" ht="12.9" customHeight="1" x14ac:dyDescent="0.2">
      <c r="B1273" s="53"/>
      <c r="C1273" s="54"/>
      <c r="D1273" s="149"/>
      <c r="E1273" s="150"/>
      <c r="F1273" s="77"/>
      <c r="G1273" s="78"/>
      <c r="H1273" s="78"/>
      <c r="I1273" s="78"/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9"/>
      <c r="V1273" s="205" t="s">
        <v>14</v>
      </c>
      <c r="W1273" s="206"/>
      <c r="X1273" s="190" t="str">
        <f>IF(VLOOKUP(A1264,入力シート!$A$8:$M$1000,9,0)="","",VLOOKUP(A1264,入力シート!$A$8:$M$1000,9,0))</f>
        <v/>
      </c>
      <c r="Y1273" s="211"/>
      <c r="Z1273" s="209" t="s">
        <v>17</v>
      </c>
      <c r="AA1273" s="206"/>
      <c r="AB1273" s="218" t="str">
        <f>IF(VLOOKUP(A1264,入力シート!$A$8:$M$1000,12,0)="","",VLOOKUP(A1264,入力シート!$A$8:$M$1000,12,0))</f>
        <v/>
      </c>
      <c r="AC1273" s="219"/>
      <c r="AD1273" s="219"/>
      <c r="AE1273" s="220"/>
      <c r="AF1273" s="209" t="s">
        <v>18</v>
      </c>
      <c r="AG1273" s="206"/>
      <c r="AH1273" s="214" t="str">
        <f>IF(X1273="","",IF(AB1273="","",X1273*AB1273))</f>
        <v/>
      </c>
      <c r="AI1273" s="215"/>
      <c r="AJ1273" s="215"/>
      <c r="AK1273" s="215"/>
      <c r="AL1273" s="215"/>
      <c r="AM1273" s="224"/>
    </row>
    <row r="1274" spans="1:39" ht="12.9" customHeight="1" thickBot="1" x14ac:dyDescent="0.25">
      <c r="B1274" s="53"/>
      <c r="C1274" s="54"/>
      <c r="D1274" s="151"/>
      <c r="E1274" s="152"/>
      <c r="F1274" s="80"/>
      <c r="G1274" s="81"/>
      <c r="H1274" s="81"/>
      <c r="I1274" s="81"/>
      <c r="J1274" s="81"/>
      <c r="K1274" s="81"/>
      <c r="L1274" s="81"/>
      <c r="M1274" s="81"/>
      <c r="N1274" s="81"/>
      <c r="O1274" s="81"/>
      <c r="P1274" s="81"/>
      <c r="Q1274" s="81"/>
      <c r="R1274" s="81"/>
      <c r="S1274" s="81"/>
      <c r="T1274" s="81"/>
      <c r="U1274" s="82"/>
      <c r="V1274" s="207"/>
      <c r="W1274" s="208"/>
      <c r="X1274" s="212"/>
      <c r="Y1274" s="213"/>
      <c r="Z1274" s="210"/>
      <c r="AA1274" s="208"/>
      <c r="AB1274" s="221"/>
      <c r="AC1274" s="222"/>
      <c r="AD1274" s="222"/>
      <c r="AE1274" s="223"/>
      <c r="AF1274" s="210"/>
      <c r="AG1274" s="208"/>
      <c r="AH1274" s="216"/>
      <c r="AI1274" s="217"/>
      <c r="AJ1274" s="217"/>
      <c r="AK1274" s="217"/>
      <c r="AL1274" s="217"/>
      <c r="AM1274" s="225"/>
    </row>
    <row r="1275" spans="1:39" ht="12.9" customHeight="1" thickTop="1" x14ac:dyDescent="0.2">
      <c r="B1275" s="53"/>
      <c r="C1275" s="54"/>
      <c r="D1275" s="35" t="s">
        <v>10</v>
      </c>
      <c r="E1275" s="36"/>
      <c r="F1275" s="39" t="str">
        <f>IF(VLOOKUP(A1264,入力シート!$A$8:$M$1000,6,0)="","",VLOOKUP(A1264,入力シート!$A$8:$M$1000,6,0))</f>
        <v/>
      </c>
      <c r="G1275" s="40"/>
      <c r="H1275" s="40"/>
      <c r="I1275" s="40"/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1"/>
      <c r="V1275" s="45"/>
      <c r="W1275" s="46"/>
      <c r="X1275" s="46"/>
      <c r="Y1275" s="46"/>
      <c r="Z1275" s="46"/>
      <c r="AA1275" s="46"/>
      <c r="AB1275" s="46"/>
      <c r="AC1275" s="46"/>
      <c r="AD1275" s="46"/>
      <c r="AE1275" s="46"/>
      <c r="AF1275" s="46"/>
      <c r="AG1275" s="46"/>
      <c r="AH1275" s="46"/>
      <c r="AI1275" s="46"/>
      <c r="AJ1275" s="46"/>
      <c r="AK1275" s="46"/>
      <c r="AL1275" s="46"/>
      <c r="AM1275" s="46"/>
    </row>
    <row r="1276" spans="1:39" ht="12.9" customHeight="1" thickBot="1" x14ac:dyDescent="0.25">
      <c r="B1276" s="55"/>
      <c r="C1276" s="56"/>
      <c r="D1276" s="37"/>
      <c r="E1276" s="38"/>
      <c r="F1276" s="42"/>
      <c r="G1276" s="43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4"/>
      <c r="V1276" s="47"/>
      <c r="W1276" s="48"/>
      <c r="X1276" s="48"/>
      <c r="Y1276" s="48"/>
      <c r="Z1276" s="48"/>
      <c r="AA1276" s="48"/>
      <c r="AB1276" s="48"/>
      <c r="AC1276" s="48"/>
      <c r="AD1276" s="48"/>
      <c r="AE1276" s="48"/>
      <c r="AF1276" s="48"/>
      <c r="AG1276" s="48"/>
      <c r="AH1276" s="48"/>
      <c r="AI1276" s="48"/>
      <c r="AJ1276" s="48"/>
      <c r="AK1276" s="48"/>
      <c r="AL1276" s="48"/>
      <c r="AM1276" s="48"/>
    </row>
    <row r="1277" spans="1:39" ht="14.1" customHeight="1" thickTop="1" x14ac:dyDescent="0.2">
      <c r="A1277" s="1">
        <f>+A1264+1</f>
        <v>78</v>
      </c>
      <c r="B1277" s="51" t="s">
        <v>1081</v>
      </c>
      <c r="C1277" s="52"/>
      <c r="D1277" s="147" t="s">
        <v>5</v>
      </c>
      <c r="E1277" s="148"/>
      <c r="F1277" s="63" t="s">
        <v>8</v>
      </c>
      <c r="G1277" s="64"/>
      <c r="H1277" s="64"/>
      <c r="I1277" s="65"/>
      <c r="J1277" s="65"/>
      <c r="K1277" s="65"/>
      <c r="L1277" s="65"/>
      <c r="M1277" s="65"/>
      <c r="N1277" s="65"/>
      <c r="O1277" s="65"/>
      <c r="P1277" s="65"/>
      <c r="Q1277" s="65"/>
      <c r="R1277" s="65"/>
      <c r="S1277" s="65"/>
      <c r="T1277" s="65"/>
      <c r="U1277" s="65"/>
      <c r="V1277" s="193" t="s">
        <v>13</v>
      </c>
      <c r="W1277" s="194"/>
      <c r="X1277" s="176"/>
      <c r="Y1277" s="179" t="str">
        <f>IF(Y1282="","",VLOOKUP(Y1282,入力シート!$A$110:$H$10000,2,0))</f>
        <v/>
      </c>
      <c r="Z1277" s="179"/>
      <c r="AA1277" s="179"/>
      <c r="AB1277" s="179"/>
      <c r="AC1277" s="179"/>
      <c r="AD1277" s="179"/>
      <c r="AE1277" s="179"/>
      <c r="AF1277" s="179"/>
      <c r="AG1277" s="179"/>
      <c r="AH1277" s="179"/>
      <c r="AI1277" s="179"/>
      <c r="AJ1277" s="179"/>
      <c r="AK1277" s="179"/>
      <c r="AL1277" s="179"/>
      <c r="AM1277" s="180"/>
    </row>
    <row r="1278" spans="1:39" ht="12.6" customHeight="1" x14ac:dyDescent="0.2">
      <c r="B1278" s="53"/>
      <c r="C1278" s="54"/>
      <c r="D1278" s="149"/>
      <c r="E1278" s="150"/>
      <c r="F1278" s="161" t="str">
        <f>IF(VLOOKUP(A1277,入力シート!$A$8:$M$1000,2,0)="","",IF(VLOOKUP(A1277,入力シート!$A$8:$M$1000,3,0)="","",VLOOKUP(A1277,入力シート!$A$8:$M$1000,2,0)))</f>
        <v/>
      </c>
      <c r="G1278" s="162"/>
      <c r="H1278" s="162"/>
      <c r="I1278" s="162"/>
      <c r="J1278" s="162"/>
      <c r="K1278" s="162"/>
      <c r="L1278" s="162"/>
      <c r="M1278" s="162"/>
      <c r="N1278" s="162"/>
      <c r="O1278" s="162"/>
      <c r="P1278" s="162"/>
      <c r="Q1278" s="162"/>
      <c r="R1278" s="162"/>
      <c r="S1278" s="162"/>
      <c r="T1278" s="2"/>
      <c r="U1278" s="2"/>
      <c r="V1278" s="195"/>
      <c r="W1278" s="196"/>
      <c r="X1278" s="177"/>
      <c r="Y1278" s="172"/>
      <c r="Z1278" s="172"/>
      <c r="AA1278" s="172"/>
      <c r="AB1278" s="172"/>
      <c r="AC1278" s="172"/>
      <c r="AD1278" s="172"/>
      <c r="AE1278" s="172"/>
      <c r="AF1278" s="172"/>
      <c r="AG1278" s="172"/>
      <c r="AH1278" s="172"/>
      <c r="AI1278" s="172"/>
      <c r="AJ1278" s="172"/>
      <c r="AK1278" s="172"/>
      <c r="AL1278" s="172"/>
      <c r="AM1278" s="181"/>
    </row>
    <row r="1279" spans="1:39" ht="12.6" customHeight="1" x14ac:dyDescent="0.2">
      <c r="B1279" s="53"/>
      <c r="C1279" s="54"/>
      <c r="D1279" s="149"/>
      <c r="E1279" s="150"/>
      <c r="F1279" s="163"/>
      <c r="G1279" s="164"/>
      <c r="H1279" s="164"/>
      <c r="I1279" s="164"/>
      <c r="J1279" s="164"/>
      <c r="K1279" s="164"/>
      <c r="L1279" s="164"/>
      <c r="M1279" s="164"/>
      <c r="N1279" s="164"/>
      <c r="O1279" s="164"/>
      <c r="P1279" s="164"/>
      <c r="Q1279" s="164"/>
      <c r="R1279" s="164"/>
      <c r="S1279" s="164"/>
      <c r="T1279" s="2"/>
      <c r="U1279" s="2"/>
      <c r="V1279" s="195"/>
      <c r="W1279" s="196"/>
      <c r="X1279" s="177"/>
      <c r="Y1279" s="172"/>
      <c r="Z1279" s="172"/>
      <c r="AA1279" s="172"/>
      <c r="AB1279" s="172"/>
      <c r="AC1279" s="172"/>
      <c r="AD1279" s="172"/>
      <c r="AE1279" s="172"/>
      <c r="AF1279" s="172"/>
      <c r="AG1279" s="172"/>
      <c r="AH1279" s="172"/>
      <c r="AI1279" s="172"/>
      <c r="AJ1279" s="172"/>
      <c r="AK1279" s="172"/>
      <c r="AL1279" s="172"/>
      <c r="AM1279" s="181"/>
    </row>
    <row r="1280" spans="1:39" ht="12.9" customHeight="1" x14ac:dyDescent="0.2">
      <c r="B1280" s="53"/>
      <c r="C1280" s="54"/>
      <c r="D1280" s="149"/>
      <c r="E1280" s="150"/>
      <c r="F1280" s="66" t="str">
        <f>IF(VLOOKUP(A1277,入力シート!$A$8:$M$1000,2,0)="","",IF(VLOOKUP(A1277,入力シート!$A$8:$M$1000,3,0)="",VLOOKUP(A1277,入力シート!$A$8:$M$1000,2,0),VLOOKUP(A1277,入力シート!$A$8:$M$1000,3,0)))</f>
        <v/>
      </c>
      <c r="G1280" s="67"/>
      <c r="H1280" s="67"/>
      <c r="I1280" s="67"/>
      <c r="J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70" t="s">
        <v>9</v>
      </c>
      <c r="U1280" s="70"/>
      <c r="V1280" s="195"/>
      <c r="W1280" s="196"/>
      <c r="X1280" s="177"/>
      <c r="Y1280" s="172"/>
      <c r="Z1280" s="172"/>
      <c r="AA1280" s="172"/>
      <c r="AB1280" s="172"/>
      <c r="AC1280" s="172"/>
      <c r="AD1280" s="172"/>
      <c r="AE1280" s="172"/>
      <c r="AF1280" s="172"/>
      <c r="AG1280" s="172"/>
      <c r="AH1280" s="172"/>
      <c r="AI1280" s="172"/>
      <c r="AJ1280" s="172"/>
      <c r="AK1280" s="172"/>
      <c r="AL1280" s="172"/>
      <c r="AM1280" s="181"/>
    </row>
    <row r="1281" spans="1:39" ht="12.9" customHeight="1" thickBot="1" x14ac:dyDescent="0.25">
      <c r="B1281" s="53"/>
      <c r="C1281" s="54"/>
      <c r="D1281" s="151"/>
      <c r="E1281" s="152"/>
      <c r="F1281" s="68"/>
      <c r="G1281" s="69"/>
      <c r="H1281" s="69"/>
      <c r="I1281" s="69"/>
      <c r="J1281" s="69"/>
      <c r="K1281" s="69"/>
      <c r="L1281" s="69"/>
      <c r="M1281" s="69"/>
      <c r="N1281" s="69"/>
      <c r="O1281" s="69"/>
      <c r="P1281" s="69"/>
      <c r="Q1281" s="69"/>
      <c r="R1281" s="69"/>
      <c r="S1281" s="69"/>
      <c r="T1281" s="71"/>
      <c r="U1281" s="71"/>
      <c r="V1281" s="197"/>
      <c r="W1281" s="198"/>
      <c r="X1281" s="178"/>
      <c r="Y1281" s="182"/>
      <c r="Z1281" s="182"/>
      <c r="AA1281" s="182"/>
      <c r="AB1281" s="182"/>
      <c r="AC1281" s="182"/>
      <c r="AD1281" s="182"/>
      <c r="AE1281" s="182"/>
      <c r="AF1281" s="182"/>
      <c r="AG1281" s="182"/>
      <c r="AH1281" s="182"/>
      <c r="AI1281" s="182"/>
      <c r="AJ1281" s="182"/>
      <c r="AK1281" s="182"/>
      <c r="AL1281" s="182"/>
      <c r="AM1281" s="183"/>
    </row>
    <row r="1282" spans="1:39" ht="12.9" customHeight="1" x14ac:dyDescent="0.2">
      <c r="B1282" s="53"/>
      <c r="C1282" s="54"/>
      <c r="D1282" s="153" t="s">
        <v>7</v>
      </c>
      <c r="E1282" s="154"/>
      <c r="F1282" s="159" t="s">
        <v>12</v>
      </c>
      <c r="G1282" s="165" t="str">
        <f>IF(VLOOKUP(A1277,入力シート!$A$8:$M$1000,4,0)="","",VLOOKUP(A1277,入力シート!$A$8:$M$1000,4,0))</f>
        <v/>
      </c>
      <c r="H1282" s="166"/>
      <c r="I1282" s="166"/>
      <c r="J1282" s="166"/>
      <c r="K1282" s="166"/>
      <c r="L1282" s="166"/>
      <c r="M1282" s="155"/>
      <c r="N1282" s="155"/>
      <c r="O1282" s="155"/>
      <c r="P1282" s="155"/>
      <c r="Q1282" s="155"/>
      <c r="R1282" s="155"/>
      <c r="S1282" s="155"/>
      <c r="T1282" s="155"/>
      <c r="U1282" s="156"/>
      <c r="V1282" s="199" t="s">
        <v>15</v>
      </c>
      <c r="W1282" s="200"/>
      <c r="X1282" s="173"/>
      <c r="Y1282" s="174" t="str">
        <f>IF(VLOOKUP(A1277,入力シート!$A$8:$M$1000,7,0)="","",VLOOKUP(A1277,入力シート!$A$8:$M$1000,7,0))</f>
        <v/>
      </c>
      <c r="Z1282" s="174"/>
      <c r="AA1282" s="174"/>
      <c r="AB1282" s="174"/>
      <c r="AC1282" s="174"/>
      <c r="AD1282" s="174"/>
      <c r="AE1282" s="174"/>
      <c r="AF1282" s="174"/>
      <c r="AG1282" s="174"/>
      <c r="AH1282" s="174"/>
      <c r="AI1282" s="174"/>
      <c r="AJ1282" s="174"/>
      <c r="AK1282" s="174"/>
      <c r="AL1282" s="174"/>
      <c r="AM1282" s="175"/>
    </row>
    <row r="1283" spans="1:39" ht="12.9" customHeight="1" x14ac:dyDescent="0.2">
      <c r="B1283" s="53"/>
      <c r="C1283" s="54"/>
      <c r="D1283" s="149"/>
      <c r="E1283" s="150"/>
      <c r="F1283" s="160"/>
      <c r="G1283" s="167"/>
      <c r="H1283" s="168"/>
      <c r="I1283" s="168"/>
      <c r="J1283" s="168"/>
      <c r="K1283" s="168"/>
      <c r="L1283" s="168"/>
      <c r="M1283" s="157"/>
      <c r="N1283" s="157"/>
      <c r="O1283" s="157"/>
      <c r="P1283" s="157"/>
      <c r="Q1283" s="157"/>
      <c r="R1283" s="157"/>
      <c r="S1283" s="157"/>
      <c r="T1283" s="157"/>
      <c r="U1283" s="158"/>
      <c r="V1283" s="201"/>
      <c r="W1283" s="202"/>
      <c r="X1283" s="169"/>
      <c r="Y1283" s="170"/>
      <c r="Z1283" s="170"/>
      <c r="AA1283" s="170"/>
      <c r="AB1283" s="170"/>
      <c r="AC1283" s="170"/>
      <c r="AD1283" s="170"/>
      <c r="AE1283" s="170"/>
      <c r="AF1283" s="170"/>
      <c r="AG1283" s="170"/>
      <c r="AH1283" s="170"/>
      <c r="AI1283" s="170"/>
      <c r="AJ1283" s="170"/>
      <c r="AK1283" s="170"/>
      <c r="AL1283" s="170"/>
      <c r="AM1283" s="171"/>
    </row>
    <row r="1284" spans="1:39" ht="12.9" customHeight="1" x14ac:dyDescent="0.2">
      <c r="B1284" s="53"/>
      <c r="C1284" s="54"/>
      <c r="D1284" s="149"/>
      <c r="E1284" s="150"/>
      <c r="F1284" s="74" t="str">
        <f>IF(VLOOKUP(A1277,入力シート!$A$8:$M$1000,5,0)="","",VLOOKUP(A1277,入力シート!$A$8:$M$1000,5,0))</f>
        <v/>
      </c>
      <c r="G1284" s="75"/>
      <c r="H1284" s="75"/>
      <c r="I1284" s="75"/>
      <c r="J1284" s="75"/>
      <c r="K1284" s="75"/>
      <c r="L1284" s="75"/>
      <c r="M1284" s="75"/>
      <c r="N1284" s="75"/>
      <c r="O1284" s="75"/>
      <c r="P1284" s="75"/>
      <c r="Q1284" s="75"/>
      <c r="R1284" s="75"/>
      <c r="S1284" s="75"/>
      <c r="T1284" s="75"/>
      <c r="U1284" s="76"/>
      <c r="V1284" s="203" t="s">
        <v>16</v>
      </c>
      <c r="W1284" s="204"/>
      <c r="X1284" s="190" t="str">
        <f>IF(Y1282="","",IF(VLOOKUP(Y1282,入力シート!$A$110:$H$1000,3,0)="","",VLOOKUP(Y1282,入力シート!$A$110:$H$1000,3,0)))</f>
        <v/>
      </c>
      <c r="Y1284" s="191"/>
      <c r="Z1284" s="191"/>
      <c r="AA1284" s="191"/>
      <c r="AB1284" s="191"/>
      <c r="AC1284" s="191"/>
      <c r="AD1284" s="191"/>
      <c r="AE1284" s="191"/>
      <c r="AF1284" s="191"/>
      <c r="AG1284" s="191"/>
      <c r="AH1284" s="191"/>
      <c r="AI1284" s="191"/>
      <c r="AJ1284" s="191"/>
      <c r="AK1284" s="191"/>
      <c r="AL1284" s="191"/>
      <c r="AM1284" s="192"/>
    </row>
    <row r="1285" spans="1:39" ht="12.9" customHeight="1" x14ac:dyDescent="0.2">
      <c r="B1285" s="53"/>
      <c r="C1285" s="54"/>
      <c r="D1285" s="149"/>
      <c r="E1285" s="150"/>
      <c r="F1285" s="77"/>
      <c r="G1285" s="78"/>
      <c r="H1285" s="78"/>
      <c r="I1285" s="78"/>
      <c r="J1285" s="78"/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9"/>
      <c r="V1285" s="201"/>
      <c r="W1285" s="202"/>
      <c r="X1285" s="103"/>
      <c r="Y1285" s="104"/>
      <c r="Z1285" s="104"/>
      <c r="AA1285" s="104"/>
      <c r="AB1285" s="104"/>
      <c r="AC1285" s="104"/>
      <c r="AD1285" s="104"/>
      <c r="AE1285" s="104"/>
      <c r="AF1285" s="104"/>
      <c r="AG1285" s="104"/>
      <c r="AH1285" s="104"/>
      <c r="AI1285" s="104"/>
      <c r="AJ1285" s="104"/>
      <c r="AK1285" s="104"/>
      <c r="AL1285" s="104"/>
      <c r="AM1285" s="105"/>
    </row>
    <row r="1286" spans="1:39" ht="12.9" customHeight="1" x14ac:dyDescent="0.2">
      <c r="B1286" s="53"/>
      <c r="C1286" s="54"/>
      <c r="D1286" s="149"/>
      <c r="E1286" s="150"/>
      <c r="F1286" s="77"/>
      <c r="G1286" s="78"/>
      <c r="H1286" s="78"/>
      <c r="I1286" s="78"/>
      <c r="J1286" s="78"/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9"/>
      <c r="V1286" s="205" t="s">
        <v>14</v>
      </c>
      <c r="W1286" s="206"/>
      <c r="X1286" s="190" t="str">
        <f>IF(VLOOKUP(A1277,入力シート!$A$8:$M$1000,9,0)="","",VLOOKUP(A1277,入力シート!$A$8:$M$1000,9,0))</f>
        <v/>
      </c>
      <c r="Y1286" s="211"/>
      <c r="Z1286" s="209" t="s">
        <v>17</v>
      </c>
      <c r="AA1286" s="206"/>
      <c r="AB1286" s="218" t="str">
        <f>IF(VLOOKUP(A1277,入力シート!$A$8:$M$1000,12,0)="","",VLOOKUP(A1277,入力シート!$A$8:$M$1000,12,0))</f>
        <v/>
      </c>
      <c r="AC1286" s="219"/>
      <c r="AD1286" s="219"/>
      <c r="AE1286" s="220"/>
      <c r="AF1286" s="209" t="s">
        <v>18</v>
      </c>
      <c r="AG1286" s="206"/>
      <c r="AH1286" s="214" t="str">
        <f>IF(X1286="","",IF(AB1286="","",X1286*AB1286))</f>
        <v/>
      </c>
      <c r="AI1286" s="215"/>
      <c r="AJ1286" s="215"/>
      <c r="AK1286" s="215"/>
      <c r="AL1286" s="215"/>
      <c r="AM1286" s="224"/>
    </row>
    <row r="1287" spans="1:39" ht="12.9" customHeight="1" thickBot="1" x14ac:dyDescent="0.25">
      <c r="B1287" s="53"/>
      <c r="C1287" s="54"/>
      <c r="D1287" s="151"/>
      <c r="E1287" s="152"/>
      <c r="F1287" s="80"/>
      <c r="G1287" s="81"/>
      <c r="H1287" s="81"/>
      <c r="I1287" s="81"/>
      <c r="J1287" s="81"/>
      <c r="K1287" s="81"/>
      <c r="L1287" s="81"/>
      <c r="M1287" s="81"/>
      <c r="N1287" s="81"/>
      <c r="O1287" s="81"/>
      <c r="P1287" s="81"/>
      <c r="Q1287" s="81"/>
      <c r="R1287" s="81"/>
      <c r="S1287" s="81"/>
      <c r="T1287" s="81"/>
      <c r="U1287" s="82"/>
      <c r="V1287" s="207"/>
      <c r="W1287" s="208"/>
      <c r="X1287" s="212"/>
      <c r="Y1287" s="213"/>
      <c r="Z1287" s="210"/>
      <c r="AA1287" s="208"/>
      <c r="AB1287" s="221"/>
      <c r="AC1287" s="222"/>
      <c r="AD1287" s="222"/>
      <c r="AE1287" s="223"/>
      <c r="AF1287" s="210"/>
      <c r="AG1287" s="208"/>
      <c r="AH1287" s="216"/>
      <c r="AI1287" s="217"/>
      <c r="AJ1287" s="217"/>
      <c r="AK1287" s="217"/>
      <c r="AL1287" s="217"/>
      <c r="AM1287" s="225"/>
    </row>
    <row r="1288" spans="1:39" ht="12.9" customHeight="1" thickTop="1" x14ac:dyDescent="0.2">
      <c r="B1288" s="53"/>
      <c r="C1288" s="54"/>
      <c r="D1288" s="35" t="s">
        <v>10</v>
      </c>
      <c r="E1288" s="36"/>
      <c r="F1288" s="39" t="str">
        <f>IF(VLOOKUP(A1277,入力シート!$A$8:$M$1000,6,0)="","",VLOOKUP(A1277,入力シート!$A$8:$M$1000,6,0))</f>
        <v/>
      </c>
      <c r="G1288" s="40"/>
      <c r="H1288" s="40"/>
      <c r="I1288" s="40"/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1"/>
      <c r="V1288" s="45"/>
      <c r="W1288" s="46"/>
      <c r="X1288" s="46"/>
      <c r="Y1288" s="46"/>
      <c r="Z1288" s="46"/>
      <c r="AA1288" s="46"/>
      <c r="AB1288" s="46"/>
      <c r="AC1288" s="46"/>
      <c r="AD1288" s="46"/>
      <c r="AE1288" s="46"/>
      <c r="AF1288" s="46"/>
      <c r="AG1288" s="46"/>
      <c r="AH1288" s="46"/>
      <c r="AI1288" s="46"/>
      <c r="AJ1288" s="46"/>
      <c r="AK1288" s="46"/>
      <c r="AL1288" s="46"/>
      <c r="AM1288" s="46"/>
    </row>
    <row r="1289" spans="1:39" ht="12.9" customHeight="1" thickBot="1" x14ac:dyDescent="0.25">
      <c r="B1289" s="55"/>
      <c r="C1289" s="56"/>
      <c r="D1289" s="37"/>
      <c r="E1289" s="38"/>
      <c r="F1289" s="42"/>
      <c r="G1289" s="43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4"/>
      <c r="V1289" s="47"/>
      <c r="W1289" s="48"/>
      <c r="X1289" s="48"/>
      <c r="Y1289" s="48"/>
      <c r="Z1289" s="48"/>
      <c r="AA1289" s="48"/>
      <c r="AB1289" s="48"/>
      <c r="AC1289" s="48"/>
      <c r="AD1289" s="48"/>
      <c r="AE1289" s="48"/>
      <c r="AF1289" s="48"/>
      <c r="AG1289" s="48"/>
      <c r="AH1289" s="48"/>
      <c r="AI1289" s="48"/>
      <c r="AJ1289" s="48"/>
      <c r="AK1289" s="48"/>
      <c r="AL1289" s="48"/>
      <c r="AM1289" s="48"/>
    </row>
    <row r="1290" spans="1:39" ht="14.1" customHeight="1" thickTop="1" x14ac:dyDescent="0.2">
      <c r="A1290" s="1">
        <f>+A1277+1</f>
        <v>79</v>
      </c>
      <c r="B1290" s="51" t="s">
        <v>1082</v>
      </c>
      <c r="C1290" s="52"/>
      <c r="D1290" s="147" t="s">
        <v>5</v>
      </c>
      <c r="E1290" s="148"/>
      <c r="F1290" s="63" t="s">
        <v>8</v>
      </c>
      <c r="G1290" s="64"/>
      <c r="H1290" s="64"/>
      <c r="I1290" s="65"/>
      <c r="J1290" s="65"/>
      <c r="K1290" s="65"/>
      <c r="L1290" s="65"/>
      <c r="M1290" s="65"/>
      <c r="N1290" s="65"/>
      <c r="O1290" s="65"/>
      <c r="P1290" s="65"/>
      <c r="Q1290" s="65"/>
      <c r="R1290" s="65"/>
      <c r="S1290" s="65"/>
      <c r="T1290" s="65"/>
      <c r="U1290" s="65"/>
      <c r="V1290" s="193" t="s">
        <v>13</v>
      </c>
      <c r="W1290" s="194"/>
      <c r="X1290" s="176"/>
      <c r="Y1290" s="179" t="str">
        <f>IF(Y1295="","",VLOOKUP(Y1295,入力シート!$A$110:$H$10000,2,0))</f>
        <v/>
      </c>
      <c r="Z1290" s="179"/>
      <c r="AA1290" s="179"/>
      <c r="AB1290" s="179"/>
      <c r="AC1290" s="179"/>
      <c r="AD1290" s="179"/>
      <c r="AE1290" s="179"/>
      <c r="AF1290" s="179"/>
      <c r="AG1290" s="179"/>
      <c r="AH1290" s="179"/>
      <c r="AI1290" s="179"/>
      <c r="AJ1290" s="179"/>
      <c r="AK1290" s="179"/>
      <c r="AL1290" s="179"/>
      <c r="AM1290" s="180"/>
    </row>
    <row r="1291" spans="1:39" ht="12.6" customHeight="1" x14ac:dyDescent="0.2">
      <c r="B1291" s="53"/>
      <c r="C1291" s="54"/>
      <c r="D1291" s="149"/>
      <c r="E1291" s="150"/>
      <c r="F1291" s="161" t="str">
        <f>IF(VLOOKUP(A1290,入力シート!$A$8:$M$1000,2,0)="","",IF(VLOOKUP(A1290,入力シート!$A$8:$M$1000,3,0)="","",VLOOKUP(A1290,入力シート!$A$8:$M$1000,2,0)))</f>
        <v/>
      </c>
      <c r="G1291" s="162"/>
      <c r="H1291" s="162"/>
      <c r="I1291" s="162"/>
      <c r="J1291" s="162"/>
      <c r="K1291" s="162"/>
      <c r="L1291" s="162"/>
      <c r="M1291" s="162"/>
      <c r="N1291" s="162"/>
      <c r="O1291" s="162"/>
      <c r="P1291" s="162"/>
      <c r="Q1291" s="162"/>
      <c r="R1291" s="162"/>
      <c r="S1291" s="162"/>
      <c r="T1291" s="2"/>
      <c r="U1291" s="2"/>
      <c r="V1291" s="195"/>
      <c r="W1291" s="196"/>
      <c r="X1291" s="177"/>
      <c r="Y1291" s="172"/>
      <c r="Z1291" s="172"/>
      <c r="AA1291" s="172"/>
      <c r="AB1291" s="172"/>
      <c r="AC1291" s="172"/>
      <c r="AD1291" s="172"/>
      <c r="AE1291" s="172"/>
      <c r="AF1291" s="172"/>
      <c r="AG1291" s="172"/>
      <c r="AH1291" s="172"/>
      <c r="AI1291" s="172"/>
      <c r="AJ1291" s="172"/>
      <c r="AK1291" s="172"/>
      <c r="AL1291" s="172"/>
      <c r="AM1291" s="181"/>
    </row>
    <row r="1292" spans="1:39" ht="12.6" customHeight="1" x14ac:dyDescent="0.2">
      <c r="B1292" s="53"/>
      <c r="C1292" s="54"/>
      <c r="D1292" s="149"/>
      <c r="E1292" s="150"/>
      <c r="F1292" s="163"/>
      <c r="G1292" s="164"/>
      <c r="H1292" s="164"/>
      <c r="I1292" s="164"/>
      <c r="J1292" s="164"/>
      <c r="K1292" s="164"/>
      <c r="L1292" s="164"/>
      <c r="M1292" s="164"/>
      <c r="N1292" s="164"/>
      <c r="O1292" s="164"/>
      <c r="P1292" s="164"/>
      <c r="Q1292" s="164"/>
      <c r="R1292" s="164"/>
      <c r="S1292" s="164"/>
      <c r="T1292" s="2"/>
      <c r="U1292" s="2"/>
      <c r="V1292" s="195"/>
      <c r="W1292" s="196"/>
      <c r="X1292" s="177"/>
      <c r="Y1292" s="172"/>
      <c r="Z1292" s="172"/>
      <c r="AA1292" s="172"/>
      <c r="AB1292" s="172"/>
      <c r="AC1292" s="172"/>
      <c r="AD1292" s="172"/>
      <c r="AE1292" s="172"/>
      <c r="AF1292" s="172"/>
      <c r="AG1292" s="172"/>
      <c r="AH1292" s="172"/>
      <c r="AI1292" s="172"/>
      <c r="AJ1292" s="172"/>
      <c r="AK1292" s="172"/>
      <c r="AL1292" s="172"/>
      <c r="AM1292" s="181"/>
    </row>
    <row r="1293" spans="1:39" ht="12.9" customHeight="1" x14ac:dyDescent="0.2">
      <c r="B1293" s="53"/>
      <c r="C1293" s="54"/>
      <c r="D1293" s="149"/>
      <c r="E1293" s="150"/>
      <c r="F1293" s="66" t="str">
        <f>IF(VLOOKUP(A1290,入力シート!$A$8:$M$1000,2,0)="","",IF(VLOOKUP(A1290,入力シート!$A$8:$M$1000,3,0)="",VLOOKUP(A1290,入力シート!$A$8:$M$1000,2,0),VLOOKUP(A1290,入力シート!$A$8:$M$1000,3,0)))</f>
        <v/>
      </c>
      <c r="G1293" s="67"/>
      <c r="H1293" s="67"/>
      <c r="I1293" s="67"/>
      <c r="J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70" t="s">
        <v>9</v>
      </c>
      <c r="U1293" s="70"/>
      <c r="V1293" s="195"/>
      <c r="W1293" s="196"/>
      <c r="X1293" s="177"/>
      <c r="Y1293" s="172"/>
      <c r="Z1293" s="172"/>
      <c r="AA1293" s="172"/>
      <c r="AB1293" s="172"/>
      <c r="AC1293" s="172"/>
      <c r="AD1293" s="172"/>
      <c r="AE1293" s="172"/>
      <c r="AF1293" s="172"/>
      <c r="AG1293" s="172"/>
      <c r="AH1293" s="172"/>
      <c r="AI1293" s="172"/>
      <c r="AJ1293" s="172"/>
      <c r="AK1293" s="172"/>
      <c r="AL1293" s="172"/>
      <c r="AM1293" s="181"/>
    </row>
    <row r="1294" spans="1:39" ht="12.9" customHeight="1" thickBot="1" x14ac:dyDescent="0.25">
      <c r="B1294" s="53"/>
      <c r="C1294" s="54"/>
      <c r="D1294" s="151"/>
      <c r="E1294" s="152"/>
      <c r="F1294" s="68"/>
      <c r="G1294" s="69"/>
      <c r="H1294" s="69"/>
      <c r="I1294" s="69"/>
      <c r="J1294" s="69"/>
      <c r="K1294" s="69"/>
      <c r="L1294" s="69"/>
      <c r="M1294" s="69"/>
      <c r="N1294" s="69"/>
      <c r="O1294" s="69"/>
      <c r="P1294" s="69"/>
      <c r="Q1294" s="69"/>
      <c r="R1294" s="69"/>
      <c r="S1294" s="69"/>
      <c r="T1294" s="71"/>
      <c r="U1294" s="71"/>
      <c r="V1294" s="197"/>
      <c r="W1294" s="198"/>
      <c r="X1294" s="178"/>
      <c r="Y1294" s="182"/>
      <c r="Z1294" s="182"/>
      <c r="AA1294" s="182"/>
      <c r="AB1294" s="182"/>
      <c r="AC1294" s="182"/>
      <c r="AD1294" s="182"/>
      <c r="AE1294" s="182"/>
      <c r="AF1294" s="182"/>
      <c r="AG1294" s="182"/>
      <c r="AH1294" s="182"/>
      <c r="AI1294" s="182"/>
      <c r="AJ1294" s="182"/>
      <c r="AK1294" s="182"/>
      <c r="AL1294" s="182"/>
      <c r="AM1294" s="183"/>
    </row>
    <row r="1295" spans="1:39" ht="12.9" customHeight="1" x14ac:dyDescent="0.2">
      <c r="B1295" s="53"/>
      <c r="C1295" s="54"/>
      <c r="D1295" s="153" t="s">
        <v>7</v>
      </c>
      <c r="E1295" s="154"/>
      <c r="F1295" s="159" t="s">
        <v>12</v>
      </c>
      <c r="G1295" s="165" t="str">
        <f>IF(VLOOKUP(A1290,入力シート!$A$8:$M$1000,4,0)="","",VLOOKUP(A1290,入力シート!$A$8:$M$1000,4,0))</f>
        <v/>
      </c>
      <c r="H1295" s="166"/>
      <c r="I1295" s="166"/>
      <c r="J1295" s="166"/>
      <c r="K1295" s="166"/>
      <c r="L1295" s="166"/>
      <c r="M1295" s="155"/>
      <c r="N1295" s="155"/>
      <c r="O1295" s="155"/>
      <c r="P1295" s="155"/>
      <c r="Q1295" s="155"/>
      <c r="R1295" s="155"/>
      <c r="S1295" s="155"/>
      <c r="T1295" s="155"/>
      <c r="U1295" s="156"/>
      <c r="V1295" s="199" t="s">
        <v>15</v>
      </c>
      <c r="W1295" s="200"/>
      <c r="X1295" s="173"/>
      <c r="Y1295" s="174" t="str">
        <f>IF(VLOOKUP(A1290,入力シート!$A$8:$M$1000,7,0)="","",VLOOKUP(A1290,入力シート!$A$8:$M$1000,7,0))</f>
        <v/>
      </c>
      <c r="Z1295" s="174"/>
      <c r="AA1295" s="174"/>
      <c r="AB1295" s="174"/>
      <c r="AC1295" s="174"/>
      <c r="AD1295" s="174"/>
      <c r="AE1295" s="174"/>
      <c r="AF1295" s="174"/>
      <c r="AG1295" s="174"/>
      <c r="AH1295" s="174"/>
      <c r="AI1295" s="174"/>
      <c r="AJ1295" s="174"/>
      <c r="AK1295" s="174"/>
      <c r="AL1295" s="174"/>
      <c r="AM1295" s="175"/>
    </row>
    <row r="1296" spans="1:39" ht="12.9" customHeight="1" x14ac:dyDescent="0.2">
      <c r="B1296" s="53"/>
      <c r="C1296" s="54"/>
      <c r="D1296" s="149"/>
      <c r="E1296" s="150"/>
      <c r="F1296" s="160"/>
      <c r="G1296" s="167"/>
      <c r="H1296" s="168"/>
      <c r="I1296" s="168"/>
      <c r="J1296" s="168"/>
      <c r="K1296" s="168"/>
      <c r="L1296" s="168"/>
      <c r="M1296" s="157"/>
      <c r="N1296" s="157"/>
      <c r="O1296" s="157"/>
      <c r="P1296" s="157"/>
      <c r="Q1296" s="157"/>
      <c r="R1296" s="157"/>
      <c r="S1296" s="157"/>
      <c r="T1296" s="157"/>
      <c r="U1296" s="158"/>
      <c r="V1296" s="201"/>
      <c r="W1296" s="202"/>
      <c r="X1296" s="169"/>
      <c r="Y1296" s="170"/>
      <c r="Z1296" s="170"/>
      <c r="AA1296" s="170"/>
      <c r="AB1296" s="170"/>
      <c r="AC1296" s="170"/>
      <c r="AD1296" s="170"/>
      <c r="AE1296" s="170"/>
      <c r="AF1296" s="170"/>
      <c r="AG1296" s="170"/>
      <c r="AH1296" s="170"/>
      <c r="AI1296" s="170"/>
      <c r="AJ1296" s="170"/>
      <c r="AK1296" s="170"/>
      <c r="AL1296" s="170"/>
      <c r="AM1296" s="171"/>
    </row>
    <row r="1297" spans="1:39" ht="12.9" customHeight="1" x14ac:dyDescent="0.2">
      <c r="B1297" s="53"/>
      <c r="C1297" s="54"/>
      <c r="D1297" s="149"/>
      <c r="E1297" s="150"/>
      <c r="F1297" s="74" t="str">
        <f>IF(VLOOKUP(A1290,入力シート!$A$8:$M$1000,5,0)="","",VLOOKUP(A1290,入力シート!$A$8:$M$1000,5,0))</f>
        <v/>
      </c>
      <c r="G1297" s="75"/>
      <c r="H1297" s="75"/>
      <c r="I1297" s="75"/>
      <c r="J1297" s="75"/>
      <c r="K1297" s="75"/>
      <c r="L1297" s="75"/>
      <c r="M1297" s="75"/>
      <c r="N1297" s="75"/>
      <c r="O1297" s="75"/>
      <c r="P1297" s="75"/>
      <c r="Q1297" s="75"/>
      <c r="R1297" s="75"/>
      <c r="S1297" s="75"/>
      <c r="T1297" s="75"/>
      <c r="U1297" s="76"/>
      <c r="V1297" s="203" t="s">
        <v>16</v>
      </c>
      <c r="W1297" s="204"/>
      <c r="X1297" s="190" t="str">
        <f>IF(Y1295="","",IF(VLOOKUP(Y1295,入力シート!$A$110:$H$1000,3,0)="","",VLOOKUP(Y1295,入力シート!$A$110:$H$1000,3,0)))</f>
        <v/>
      </c>
      <c r="Y1297" s="191"/>
      <c r="Z1297" s="191"/>
      <c r="AA1297" s="191"/>
      <c r="AB1297" s="191"/>
      <c r="AC1297" s="191"/>
      <c r="AD1297" s="191"/>
      <c r="AE1297" s="191"/>
      <c r="AF1297" s="191"/>
      <c r="AG1297" s="191"/>
      <c r="AH1297" s="191"/>
      <c r="AI1297" s="191"/>
      <c r="AJ1297" s="191"/>
      <c r="AK1297" s="191"/>
      <c r="AL1297" s="191"/>
      <c r="AM1297" s="192"/>
    </row>
    <row r="1298" spans="1:39" ht="12.9" customHeight="1" x14ac:dyDescent="0.2">
      <c r="B1298" s="53"/>
      <c r="C1298" s="54"/>
      <c r="D1298" s="149"/>
      <c r="E1298" s="150"/>
      <c r="F1298" s="77"/>
      <c r="G1298" s="78"/>
      <c r="H1298" s="78"/>
      <c r="I1298" s="78"/>
      <c r="J1298" s="78"/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9"/>
      <c r="V1298" s="201"/>
      <c r="W1298" s="202"/>
      <c r="X1298" s="103"/>
      <c r="Y1298" s="104"/>
      <c r="Z1298" s="104"/>
      <c r="AA1298" s="104"/>
      <c r="AB1298" s="104"/>
      <c r="AC1298" s="104"/>
      <c r="AD1298" s="104"/>
      <c r="AE1298" s="104"/>
      <c r="AF1298" s="104"/>
      <c r="AG1298" s="104"/>
      <c r="AH1298" s="104"/>
      <c r="AI1298" s="104"/>
      <c r="AJ1298" s="104"/>
      <c r="AK1298" s="104"/>
      <c r="AL1298" s="104"/>
      <c r="AM1298" s="105"/>
    </row>
    <row r="1299" spans="1:39" ht="12.9" customHeight="1" x14ac:dyDescent="0.2">
      <c r="B1299" s="53"/>
      <c r="C1299" s="54"/>
      <c r="D1299" s="149"/>
      <c r="E1299" s="150"/>
      <c r="F1299" s="77"/>
      <c r="G1299" s="78"/>
      <c r="H1299" s="78"/>
      <c r="I1299" s="78"/>
      <c r="J1299" s="78"/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9"/>
      <c r="V1299" s="205" t="s">
        <v>14</v>
      </c>
      <c r="W1299" s="206"/>
      <c r="X1299" s="190" t="str">
        <f>IF(VLOOKUP(A1290,入力シート!$A$8:$M$1000,9,0)="","",VLOOKUP(A1290,入力シート!$A$8:$M$1000,9,0))</f>
        <v/>
      </c>
      <c r="Y1299" s="211"/>
      <c r="Z1299" s="209" t="s">
        <v>17</v>
      </c>
      <c r="AA1299" s="206"/>
      <c r="AB1299" s="218" t="str">
        <f>IF(VLOOKUP(A1290,入力シート!$A$8:$M$1000,12,0)="","",VLOOKUP(A1290,入力シート!$A$8:$M$1000,12,0))</f>
        <v/>
      </c>
      <c r="AC1299" s="219"/>
      <c r="AD1299" s="219"/>
      <c r="AE1299" s="220"/>
      <c r="AF1299" s="209" t="s">
        <v>18</v>
      </c>
      <c r="AG1299" s="206"/>
      <c r="AH1299" s="214" t="str">
        <f>IF(X1299="","",IF(AB1299="","",X1299*AB1299))</f>
        <v/>
      </c>
      <c r="AI1299" s="215"/>
      <c r="AJ1299" s="215"/>
      <c r="AK1299" s="215"/>
      <c r="AL1299" s="215"/>
      <c r="AM1299" s="224"/>
    </row>
    <row r="1300" spans="1:39" ht="12.9" customHeight="1" thickBot="1" x14ac:dyDescent="0.25">
      <c r="B1300" s="53"/>
      <c r="C1300" s="54"/>
      <c r="D1300" s="151"/>
      <c r="E1300" s="152"/>
      <c r="F1300" s="80"/>
      <c r="G1300" s="81"/>
      <c r="H1300" s="81"/>
      <c r="I1300" s="81"/>
      <c r="J1300" s="81"/>
      <c r="K1300" s="81"/>
      <c r="L1300" s="81"/>
      <c r="M1300" s="81"/>
      <c r="N1300" s="81"/>
      <c r="O1300" s="81"/>
      <c r="P1300" s="81"/>
      <c r="Q1300" s="81"/>
      <c r="R1300" s="81"/>
      <c r="S1300" s="81"/>
      <c r="T1300" s="81"/>
      <c r="U1300" s="82"/>
      <c r="V1300" s="207"/>
      <c r="W1300" s="208"/>
      <c r="X1300" s="212"/>
      <c r="Y1300" s="213"/>
      <c r="Z1300" s="210"/>
      <c r="AA1300" s="208"/>
      <c r="AB1300" s="221"/>
      <c r="AC1300" s="222"/>
      <c r="AD1300" s="222"/>
      <c r="AE1300" s="223"/>
      <c r="AF1300" s="210"/>
      <c r="AG1300" s="208"/>
      <c r="AH1300" s="216"/>
      <c r="AI1300" s="217"/>
      <c r="AJ1300" s="217"/>
      <c r="AK1300" s="217"/>
      <c r="AL1300" s="217"/>
      <c r="AM1300" s="225"/>
    </row>
    <row r="1301" spans="1:39" ht="12.9" customHeight="1" thickTop="1" x14ac:dyDescent="0.2">
      <c r="B1301" s="53"/>
      <c r="C1301" s="54"/>
      <c r="D1301" s="35" t="s">
        <v>10</v>
      </c>
      <c r="E1301" s="36"/>
      <c r="F1301" s="39" t="str">
        <f>IF(VLOOKUP(A1290,入力シート!$A$8:$M$1000,6,0)="","",VLOOKUP(A1290,入力シート!$A$8:$M$1000,6,0))</f>
        <v/>
      </c>
      <c r="G1301" s="40"/>
      <c r="H1301" s="40"/>
      <c r="I1301" s="40"/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1"/>
      <c r="V1301" s="45"/>
      <c r="W1301" s="46"/>
      <c r="X1301" s="46"/>
      <c r="Y1301" s="46"/>
      <c r="Z1301" s="46"/>
      <c r="AA1301" s="46"/>
      <c r="AB1301" s="46"/>
      <c r="AC1301" s="46"/>
      <c r="AD1301" s="46"/>
      <c r="AE1301" s="46"/>
      <c r="AF1301" s="46"/>
      <c r="AG1301" s="46"/>
      <c r="AH1301" s="46"/>
      <c r="AI1301" s="46"/>
      <c r="AJ1301" s="46"/>
      <c r="AK1301" s="46"/>
      <c r="AL1301" s="46"/>
      <c r="AM1301" s="46"/>
    </row>
    <row r="1302" spans="1:39" ht="12.9" customHeight="1" thickBot="1" x14ac:dyDescent="0.25">
      <c r="B1302" s="55"/>
      <c r="C1302" s="56"/>
      <c r="D1302" s="37"/>
      <c r="E1302" s="38"/>
      <c r="F1302" s="42"/>
      <c r="G1302" s="43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4"/>
      <c r="V1302" s="47"/>
      <c r="W1302" s="48"/>
      <c r="X1302" s="48"/>
      <c r="Y1302" s="48"/>
      <c r="Z1302" s="48"/>
      <c r="AA1302" s="48"/>
      <c r="AB1302" s="48"/>
      <c r="AC1302" s="48"/>
      <c r="AD1302" s="48"/>
      <c r="AE1302" s="48"/>
      <c r="AF1302" s="48"/>
      <c r="AG1302" s="48"/>
      <c r="AH1302" s="48"/>
      <c r="AI1302" s="48"/>
      <c r="AJ1302" s="48"/>
      <c r="AK1302" s="48"/>
      <c r="AL1302" s="48"/>
      <c r="AM1302" s="48"/>
    </row>
    <row r="1303" spans="1:39" ht="14.1" customHeight="1" thickTop="1" x14ac:dyDescent="0.2">
      <c r="A1303" s="1">
        <f>+A1290+1</f>
        <v>80</v>
      </c>
      <c r="B1303" s="51" t="s">
        <v>1083</v>
      </c>
      <c r="C1303" s="52"/>
      <c r="D1303" s="147" t="s">
        <v>5</v>
      </c>
      <c r="E1303" s="148"/>
      <c r="F1303" s="63" t="s">
        <v>8</v>
      </c>
      <c r="G1303" s="64"/>
      <c r="H1303" s="64"/>
      <c r="I1303" s="65"/>
      <c r="J1303" s="65"/>
      <c r="K1303" s="65"/>
      <c r="L1303" s="65"/>
      <c r="M1303" s="65"/>
      <c r="N1303" s="65"/>
      <c r="O1303" s="65"/>
      <c r="P1303" s="65"/>
      <c r="Q1303" s="65"/>
      <c r="R1303" s="65"/>
      <c r="S1303" s="65"/>
      <c r="T1303" s="65"/>
      <c r="U1303" s="65"/>
      <c r="V1303" s="193" t="s">
        <v>13</v>
      </c>
      <c r="W1303" s="194"/>
      <c r="X1303" s="176"/>
      <c r="Y1303" s="179" t="str">
        <f>IF(Y1308="","",VLOOKUP(Y1308,入力シート!$A$110:$H$10000,2,0))</f>
        <v/>
      </c>
      <c r="Z1303" s="179"/>
      <c r="AA1303" s="179"/>
      <c r="AB1303" s="179"/>
      <c r="AC1303" s="179"/>
      <c r="AD1303" s="179"/>
      <c r="AE1303" s="179"/>
      <c r="AF1303" s="179"/>
      <c r="AG1303" s="179"/>
      <c r="AH1303" s="179"/>
      <c r="AI1303" s="179"/>
      <c r="AJ1303" s="179"/>
      <c r="AK1303" s="179"/>
      <c r="AL1303" s="179"/>
      <c r="AM1303" s="180"/>
    </row>
    <row r="1304" spans="1:39" ht="12.6" customHeight="1" x14ac:dyDescent="0.2">
      <c r="B1304" s="53"/>
      <c r="C1304" s="54"/>
      <c r="D1304" s="149"/>
      <c r="E1304" s="150"/>
      <c r="F1304" s="161" t="str">
        <f>IF(VLOOKUP(A1303,入力シート!$A$8:$M$1000,2,0)="","",IF(VLOOKUP(A1303,入力シート!$A$8:$M$1000,3,0)="","",VLOOKUP(A1303,入力シート!$A$8:$M$1000,2,0)))</f>
        <v/>
      </c>
      <c r="G1304" s="162"/>
      <c r="H1304" s="162"/>
      <c r="I1304" s="162"/>
      <c r="J1304" s="162"/>
      <c r="K1304" s="162"/>
      <c r="L1304" s="162"/>
      <c r="M1304" s="162"/>
      <c r="N1304" s="162"/>
      <c r="O1304" s="162"/>
      <c r="P1304" s="162"/>
      <c r="Q1304" s="162"/>
      <c r="R1304" s="162"/>
      <c r="S1304" s="162"/>
      <c r="T1304" s="2"/>
      <c r="U1304" s="2"/>
      <c r="V1304" s="195"/>
      <c r="W1304" s="196"/>
      <c r="X1304" s="177"/>
      <c r="Y1304" s="172"/>
      <c r="Z1304" s="172"/>
      <c r="AA1304" s="172"/>
      <c r="AB1304" s="172"/>
      <c r="AC1304" s="172"/>
      <c r="AD1304" s="172"/>
      <c r="AE1304" s="172"/>
      <c r="AF1304" s="172"/>
      <c r="AG1304" s="172"/>
      <c r="AH1304" s="172"/>
      <c r="AI1304" s="172"/>
      <c r="AJ1304" s="172"/>
      <c r="AK1304" s="172"/>
      <c r="AL1304" s="172"/>
      <c r="AM1304" s="181"/>
    </row>
    <row r="1305" spans="1:39" ht="12.6" customHeight="1" x14ac:dyDescent="0.2">
      <c r="B1305" s="53"/>
      <c r="C1305" s="54"/>
      <c r="D1305" s="149"/>
      <c r="E1305" s="150"/>
      <c r="F1305" s="163"/>
      <c r="G1305" s="164"/>
      <c r="H1305" s="164"/>
      <c r="I1305" s="164"/>
      <c r="J1305" s="164"/>
      <c r="K1305" s="164"/>
      <c r="L1305" s="164"/>
      <c r="M1305" s="164"/>
      <c r="N1305" s="164"/>
      <c r="O1305" s="164"/>
      <c r="P1305" s="164"/>
      <c r="Q1305" s="164"/>
      <c r="R1305" s="164"/>
      <c r="S1305" s="164"/>
      <c r="T1305" s="2"/>
      <c r="U1305" s="2"/>
      <c r="V1305" s="195"/>
      <c r="W1305" s="196"/>
      <c r="X1305" s="177"/>
      <c r="Y1305" s="172"/>
      <c r="Z1305" s="172"/>
      <c r="AA1305" s="172"/>
      <c r="AB1305" s="172"/>
      <c r="AC1305" s="172"/>
      <c r="AD1305" s="172"/>
      <c r="AE1305" s="172"/>
      <c r="AF1305" s="172"/>
      <c r="AG1305" s="172"/>
      <c r="AH1305" s="172"/>
      <c r="AI1305" s="172"/>
      <c r="AJ1305" s="172"/>
      <c r="AK1305" s="172"/>
      <c r="AL1305" s="172"/>
      <c r="AM1305" s="181"/>
    </row>
    <row r="1306" spans="1:39" ht="12.9" customHeight="1" x14ac:dyDescent="0.2">
      <c r="B1306" s="53"/>
      <c r="C1306" s="54"/>
      <c r="D1306" s="149"/>
      <c r="E1306" s="150"/>
      <c r="F1306" s="66" t="str">
        <f>IF(VLOOKUP(A1303,入力シート!$A$8:$M$1000,2,0)="","",IF(VLOOKUP(A1303,入力シート!$A$8:$M$1000,3,0)="",VLOOKUP(A1303,入力シート!$A$8:$M$1000,2,0),VLOOKUP(A1303,入力シート!$A$8:$M$1000,3,0)))</f>
        <v/>
      </c>
      <c r="G1306" s="67"/>
      <c r="H1306" s="67"/>
      <c r="I1306" s="67"/>
      <c r="J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70" t="s">
        <v>9</v>
      </c>
      <c r="U1306" s="70"/>
      <c r="V1306" s="195"/>
      <c r="W1306" s="196"/>
      <c r="X1306" s="177"/>
      <c r="Y1306" s="172"/>
      <c r="Z1306" s="172"/>
      <c r="AA1306" s="172"/>
      <c r="AB1306" s="172"/>
      <c r="AC1306" s="172"/>
      <c r="AD1306" s="172"/>
      <c r="AE1306" s="172"/>
      <c r="AF1306" s="172"/>
      <c r="AG1306" s="172"/>
      <c r="AH1306" s="172"/>
      <c r="AI1306" s="172"/>
      <c r="AJ1306" s="172"/>
      <c r="AK1306" s="172"/>
      <c r="AL1306" s="172"/>
      <c r="AM1306" s="181"/>
    </row>
    <row r="1307" spans="1:39" ht="12.9" customHeight="1" thickBot="1" x14ac:dyDescent="0.25">
      <c r="B1307" s="53"/>
      <c r="C1307" s="54"/>
      <c r="D1307" s="151"/>
      <c r="E1307" s="152"/>
      <c r="F1307" s="68"/>
      <c r="G1307" s="69"/>
      <c r="H1307" s="69"/>
      <c r="I1307" s="69"/>
      <c r="J1307" s="69"/>
      <c r="K1307" s="69"/>
      <c r="L1307" s="69"/>
      <c r="M1307" s="69"/>
      <c r="N1307" s="69"/>
      <c r="O1307" s="69"/>
      <c r="P1307" s="69"/>
      <c r="Q1307" s="69"/>
      <c r="R1307" s="69"/>
      <c r="S1307" s="69"/>
      <c r="T1307" s="71"/>
      <c r="U1307" s="71"/>
      <c r="V1307" s="197"/>
      <c r="W1307" s="198"/>
      <c r="X1307" s="178"/>
      <c r="Y1307" s="182"/>
      <c r="Z1307" s="182"/>
      <c r="AA1307" s="182"/>
      <c r="AB1307" s="182"/>
      <c r="AC1307" s="182"/>
      <c r="AD1307" s="182"/>
      <c r="AE1307" s="182"/>
      <c r="AF1307" s="182"/>
      <c r="AG1307" s="182"/>
      <c r="AH1307" s="182"/>
      <c r="AI1307" s="182"/>
      <c r="AJ1307" s="182"/>
      <c r="AK1307" s="182"/>
      <c r="AL1307" s="182"/>
      <c r="AM1307" s="183"/>
    </row>
    <row r="1308" spans="1:39" ht="12.9" customHeight="1" x14ac:dyDescent="0.2">
      <c r="B1308" s="53"/>
      <c r="C1308" s="54"/>
      <c r="D1308" s="153" t="s">
        <v>7</v>
      </c>
      <c r="E1308" s="154"/>
      <c r="F1308" s="159" t="s">
        <v>12</v>
      </c>
      <c r="G1308" s="165" t="str">
        <f>IF(VLOOKUP(A1303,入力シート!$A$8:$M$1000,4,0)="","",VLOOKUP(A1303,入力シート!$A$8:$M$1000,4,0))</f>
        <v/>
      </c>
      <c r="H1308" s="166"/>
      <c r="I1308" s="166"/>
      <c r="J1308" s="166"/>
      <c r="K1308" s="166"/>
      <c r="L1308" s="166"/>
      <c r="M1308" s="155"/>
      <c r="N1308" s="155"/>
      <c r="O1308" s="155"/>
      <c r="P1308" s="155"/>
      <c r="Q1308" s="155"/>
      <c r="R1308" s="155"/>
      <c r="S1308" s="155"/>
      <c r="T1308" s="155"/>
      <c r="U1308" s="156"/>
      <c r="V1308" s="199" t="s">
        <v>15</v>
      </c>
      <c r="W1308" s="200"/>
      <c r="X1308" s="173"/>
      <c r="Y1308" s="174" t="str">
        <f>IF(VLOOKUP(A1303,入力シート!$A$8:$M$1000,7,0)="","",VLOOKUP(A1303,入力シート!$A$8:$M$1000,7,0))</f>
        <v/>
      </c>
      <c r="Z1308" s="174"/>
      <c r="AA1308" s="174"/>
      <c r="AB1308" s="174"/>
      <c r="AC1308" s="174"/>
      <c r="AD1308" s="174"/>
      <c r="AE1308" s="174"/>
      <c r="AF1308" s="174"/>
      <c r="AG1308" s="174"/>
      <c r="AH1308" s="174"/>
      <c r="AI1308" s="174"/>
      <c r="AJ1308" s="174"/>
      <c r="AK1308" s="174"/>
      <c r="AL1308" s="174"/>
      <c r="AM1308" s="175"/>
    </row>
    <row r="1309" spans="1:39" ht="12.9" customHeight="1" x14ac:dyDescent="0.2">
      <c r="B1309" s="53"/>
      <c r="C1309" s="54"/>
      <c r="D1309" s="149"/>
      <c r="E1309" s="150"/>
      <c r="F1309" s="160"/>
      <c r="G1309" s="167"/>
      <c r="H1309" s="168"/>
      <c r="I1309" s="168"/>
      <c r="J1309" s="168"/>
      <c r="K1309" s="168"/>
      <c r="L1309" s="168"/>
      <c r="M1309" s="157"/>
      <c r="N1309" s="157"/>
      <c r="O1309" s="157"/>
      <c r="P1309" s="157"/>
      <c r="Q1309" s="157"/>
      <c r="R1309" s="157"/>
      <c r="S1309" s="157"/>
      <c r="T1309" s="157"/>
      <c r="U1309" s="158"/>
      <c r="V1309" s="201"/>
      <c r="W1309" s="202"/>
      <c r="X1309" s="169"/>
      <c r="Y1309" s="170"/>
      <c r="Z1309" s="170"/>
      <c r="AA1309" s="170"/>
      <c r="AB1309" s="170"/>
      <c r="AC1309" s="170"/>
      <c r="AD1309" s="170"/>
      <c r="AE1309" s="170"/>
      <c r="AF1309" s="170"/>
      <c r="AG1309" s="170"/>
      <c r="AH1309" s="170"/>
      <c r="AI1309" s="170"/>
      <c r="AJ1309" s="170"/>
      <c r="AK1309" s="170"/>
      <c r="AL1309" s="170"/>
      <c r="AM1309" s="171"/>
    </row>
    <row r="1310" spans="1:39" ht="12.9" customHeight="1" x14ac:dyDescent="0.2">
      <c r="B1310" s="53"/>
      <c r="C1310" s="54"/>
      <c r="D1310" s="149"/>
      <c r="E1310" s="150"/>
      <c r="F1310" s="74" t="str">
        <f>IF(VLOOKUP(A1303,入力シート!$A$8:$M$1000,5,0)="","",VLOOKUP(A1303,入力シート!$A$8:$M$1000,5,0))</f>
        <v/>
      </c>
      <c r="G1310" s="75"/>
      <c r="H1310" s="75"/>
      <c r="I1310" s="75"/>
      <c r="J1310" s="75"/>
      <c r="K1310" s="75"/>
      <c r="L1310" s="75"/>
      <c r="M1310" s="75"/>
      <c r="N1310" s="75"/>
      <c r="O1310" s="75"/>
      <c r="P1310" s="75"/>
      <c r="Q1310" s="75"/>
      <c r="R1310" s="75"/>
      <c r="S1310" s="75"/>
      <c r="T1310" s="75"/>
      <c r="U1310" s="76"/>
      <c r="V1310" s="203" t="s">
        <v>16</v>
      </c>
      <c r="W1310" s="204"/>
      <c r="X1310" s="190" t="str">
        <f>IF(Y1308="","",IF(VLOOKUP(Y1308,入力シート!$A$110:$H$1000,3,0)="","",VLOOKUP(Y1308,入力シート!$A$110:$H$1000,3,0)))</f>
        <v/>
      </c>
      <c r="Y1310" s="191"/>
      <c r="Z1310" s="191"/>
      <c r="AA1310" s="191"/>
      <c r="AB1310" s="191"/>
      <c r="AC1310" s="191"/>
      <c r="AD1310" s="191"/>
      <c r="AE1310" s="191"/>
      <c r="AF1310" s="191"/>
      <c r="AG1310" s="191"/>
      <c r="AH1310" s="191"/>
      <c r="AI1310" s="191"/>
      <c r="AJ1310" s="191"/>
      <c r="AK1310" s="191"/>
      <c r="AL1310" s="191"/>
      <c r="AM1310" s="192"/>
    </row>
    <row r="1311" spans="1:39" ht="12.9" customHeight="1" x14ac:dyDescent="0.2">
      <c r="B1311" s="53"/>
      <c r="C1311" s="54"/>
      <c r="D1311" s="149"/>
      <c r="E1311" s="150"/>
      <c r="F1311" s="77"/>
      <c r="G1311" s="78"/>
      <c r="H1311" s="78"/>
      <c r="I1311" s="78"/>
      <c r="J1311" s="78"/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9"/>
      <c r="V1311" s="201"/>
      <c r="W1311" s="202"/>
      <c r="X1311" s="103"/>
      <c r="Y1311" s="104"/>
      <c r="Z1311" s="104"/>
      <c r="AA1311" s="104"/>
      <c r="AB1311" s="104"/>
      <c r="AC1311" s="104"/>
      <c r="AD1311" s="104"/>
      <c r="AE1311" s="104"/>
      <c r="AF1311" s="104"/>
      <c r="AG1311" s="104"/>
      <c r="AH1311" s="104"/>
      <c r="AI1311" s="104"/>
      <c r="AJ1311" s="104"/>
      <c r="AK1311" s="104"/>
      <c r="AL1311" s="104"/>
      <c r="AM1311" s="105"/>
    </row>
    <row r="1312" spans="1:39" ht="12.9" customHeight="1" x14ac:dyDescent="0.2">
      <c r="B1312" s="53"/>
      <c r="C1312" s="54"/>
      <c r="D1312" s="149"/>
      <c r="E1312" s="150"/>
      <c r="F1312" s="77"/>
      <c r="G1312" s="78"/>
      <c r="H1312" s="78"/>
      <c r="I1312" s="78"/>
      <c r="J1312" s="78"/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9"/>
      <c r="V1312" s="205" t="s">
        <v>14</v>
      </c>
      <c r="W1312" s="206"/>
      <c r="X1312" s="190" t="str">
        <f>IF(VLOOKUP(A1303,入力シート!$A$8:$M$1000,9,0)="","",VLOOKUP(A1303,入力シート!$A$8:$M$1000,9,0))</f>
        <v/>
      </c>
      <c r="Y1312" s="211"/>
      <c r="Z1312" s="209" t="s">
        <v>17</v>
      </c>
      <c r="AA1312" s="206"/>
      <c r="AB1312" s="218" t="str">
        <f>IF(VLOOKUP(A1303,入力シート!$A$8:$M$1000,12,0)="","",VLOOKUP(A1303,入力シート!$A$8:$M$1000,12,0))</f>
        <v/>
      </c>
      <c r="AC1312" s="219"/>
      <c r="AD1312" s="219"/>
      <c r="AE1312" s="220"/>
      <c r="AF1312" s="209" t="s">
        <v>18</v>
      </c>
      <c r="AG1312" s="206"/>
      <c r="AH1312" s="214" t="str">
        <f>IF(X1312="","",IF(AB1312="","",X1312*AB1312))</f>
        <v/>
      </c>
      <c r="AI1312" s="215"/>
      <c r="AJ1312" s="215"/>
      <c r="AK1312" s="215"/>
      <c r="AL1312" s="215"/>
      <c r="AM1312" s="224"/>
    </row>
    <row r="1313" spans="1:41" ht="12.9" customHeight="1" thickBot="1" x14ac:dyDescent="0.25">
      <c r="B1313" s="53"/>
      <c r="C1313" s="54"/>
      <c r="D1313" s="151"/>
      <c r="E1313" s="152"/>
      <c r="F1313" s="80"/>
      <c r="G1313" s="81"/>
      <c r="H1313" s="81"/>
      <c r="I1313" s="81"/>
      <c r="J1313" s="81"/>
      <c r="K1313" s="81"/>
      <c r="L1313" s="81"/>
      <c r="M1313" s="81"/>
      <c r="N1313" s="81"/>
      <c r="O1313" s="81"/>
      <c r="P1313" s="81"/>
      <c r="Q1313" s="81"/>
      <c r="R1313" s="81"/>
      <c r="S1313" s="81"/>
      <c r="T1313" s="81"/>
      <c r="U1313" s="82"/>
      <c r="V1313" s="207"/>
      <c r="W1313" s="208"/>
      <c r="X1313" s="212"/>
      <c r="Y1313" s="213"/>
      <c r="Z1313" s="210"/>
      <c r="AA1313" s="208"/>
      <c r="AB1313" s="221"/>
      <c r="AC1313" s="222"/>
      <c r="AD1313" s="222"/>
      <c r="AE1313" s="223"/>
      <c r="AF1313" s="210"/>
      <c r="AG1313" s="208"/>
      <c r="AH1313" s="216"/>
      <c r="AI1313" s="217"/>
      <c r="AJ1313" s="217"/>
      <c r="AK1313" s="217"/>
      <c r="AL1313" s="217"/>
      <c r="AM1313" s="225"/>
    </row>
    <row r="1314" spans="1:41" ht="12.9" customHeight="1" thickTop="1" x14ac:dyDescent="0.2">
      <c r="B1314" s="53"/>
      <c r="C1314" s="54"/>
      <c r="D1314" s="35" t="s">
        <v>10</v>
      </c>
      <c r="E1314" s="36"/>
      <c r="F1314" s="39" t="str">
        <f>IF(VLOOKUP(A1303,入力シート!$A$8:$M$1000,6,0)="","",VLOOKUP(A1303,入力シート!$A$8:$M$1000,6,0))</f>
        <v/>
      </c>
      <c r="G1314" s="40"/>
      <c r="H1314" s="40"/>
      <c r="I1314" s="40"/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1"/>
      <c r="V1314" s="45"/>
      <c r="W1314" s="46"/>
      <c r="X1314" s="46"/>
      <c r="Y1314" s="46"/>
      <c r="Z1314" s="46"/>
      <c r="AA1314" s="46"/>
      <c r="AB1314" s="46"/>
      <c r="AC1314" s="46"/>
      <c r="AD1314" s="46"/>
      <c r="AE1314" s="46"/>
      <c r="AF1314" s="46"/>
      <c r="AG1314" s="46"/>
      <c r="AH1314" s="46"/>
      <c r="AI1314" s="46"/>
      <c r="AJ1314" s="46"/>
      <c r="AK1314" s="46"/>
      <c r="AL1314" s="46"/>
      <c r="AM1314" s="46"/>
    </row>
    <row r="1315" spans="1:41" ht="12.9" customHeight="1" thickBot="1" x14ac:dyDescent="0.25">
      <c r="B1315" s="55"/>
      <c r="C1315" s="56"/>
      <c r="D1315" s="37"/>
      <c r="E1315" s="38"/>
      <c r="F1315" s="42"/>
      <c r="G1315" s="43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4"/>
      <c r="V1315" s="47"/>
      <c r="W1315" s="48"/>
      <c r="X1315" s="48"/>
      <c r="Y1315" s="48"/>
      <c r="Z1315" s="48"/>
      <c r="AA1315" s="48"/>
      <c r="AB1315" s="48"/>
      <c r="AC1315" s="48"/>
      <c r="AD1315" s="48"/>
      <c r="AE1315" s="48"/>
      <c r="AF1315" s="48"/>
      <c r="AG1315" s="48"/>
      <c r="AH1315" s="48"/>
      <c r="AI1315" s="48"/>
      <c r="AJ1315" s="48"/>
      <c r="AK1315" s="48"/>
      <c r="AL1315" s="48"/>
      <c r="AM1315" s="48"/>
    </row>
    <row r="1316" spans="1:41" ht="14.1" customHeight="1" thickTop="1" x14ac:dyDescent="0.2">
      <c r="B1316" s="49" t="s">
        <v>24</v>
      </c>
      <c r="C1316" s="49"/>
      <c r="D1316" s="49"/>
      <c r="E1316" s="49"/>
      <c r="F1316" s="49"/>
      <c r="G1316" s="49"/>
      <c r="H1316" s="49"/>
      <c r="I1316" s="49"/>
      <c r="J1316" s="49"/>
      <c r="K1316" s="49"/>
      <c r="L1316" s="49"/>
      <c r="M1316" s="49"/>
      <c r="N1316" s="49"/>
      <c r="O1316" s="49"/>
      <c r="P1316" s="49"/>
      <c r="Q1316" s="49"/>
      <c r="R1316" s="49"/>
      <c r="S1316" s="49"/>
      <c r="T1316" s="49"/>
      <c r="U1316" s="49"/>
      <c r="AB1316" s="17" t="s">
        <v>20</v>
      </c>
      <c r="AC1316" s="18"/>
      <c r="AD1316" s="18"/>
      <c r="AE1316" s="19"/>
      <c r="AF1316" s="11" t="s">
        <v>21</v>
      </c>
      <c r="AG1316" s="12"/>
      <c r="AH1316" s="12"/>
      <c r="AI1316" s="12"/>
      <c r="AJ1316" s="12"/>
      <c r="AK1316" s="12"/>
      <c r="AL1316" s="12"/>
      <c r="AM1316" s="13"/>
    </row>
    <row r="1317" spans="1:41" ht="14.1" customHeight="1" x14ac:dyDescent="0.2">
      <c r="B1317" s="50"/>
      <c r="C1317" s="50"/>
      <c r="D1317" s="50"/>
      <c r="E1317" s="50"/>
      <c r="F1317" s="50"/>
      <c r="G1317" s="50"/>
      <c r="H1317" s="50"/>
      <c r="I1317" s="50"/>
      <c r="J1317" s="50"/>
      <c r="K1317" s="50"/>
      <c r="L1317" s="50"/>
      <c r="M1317" s="50"/>
      <c r="N1317" s="50"/>
      <c r="O1317" s="50"/>
      <c r="P1317" s="50"/>
      <c r="Q1317" s="50"/>
      <c r="R1317" s="50"/>
      <c r="S1317" s="50"/>
      <c r="T1317" s="50"/>
      <c r="U1317" s="50"/>
      <c r="AB1317" s="20"/>
      <c r="AC1317" s="21"/>
      <c r="AD1317" s="21"/>
      <c r="AE1317" s="22"/>
      <c r="AF1317" s="14"/>
      <c r="AG1317" s="15"/>
      <c r="AH1317" s="15"/>
      <c r="AI1317" s="15"/>
      <c r="AJ1317" s="15"/>
      <c r="AK1317" s="15"/>
      <c r="AL1317" s="15"/>
      <c r="AM1317" s="16"/>
    </row>
    <row r="1318" spans="1:41" ht="14.1" customHeight="1" x14ac:dyDescent="0.2">
      <c r="B1318" s="17" t="s">
        <v>25</v>
      </c>
      <c r="C1318" s="18"/>
      <c r="D1318" s="18"/>
      <c r="E1318" s="19"/>
      <c r="F1318" s="11"/>
      <c r="G1318" s="12"/>
      <c r="H1318" s="12"/>
      <c r="I1318" s="12"/>
      <c r="J1318" s="12"/>
      <c r="K1318" s="13"/>
      <c r="L1318" s="17" t="s">
        <v>26</v>
      </c>
      <c r="M1318" s="18"/>
      <c r="N1318" s="18"/>
      <c r="O1318" s="19"/>
      <c r="P1318" s="11"/>
      <c r="Q1318" s="12"/>
      <c r="R1318" s="12"/>
      <c r="S1318" s="12"/>
      <c r="T1318" s="12"/>
      <c r="U1318" s="13"/>
      <c r="W1318" s="23" t="s">
        <v>23</v>
      </c>
      <c r="X1318" s="25" t="str">
        <f>IF(SUM(X1273,X1286,X1299,X1312)=0,"",SUM(X1273,X1286,X1299,X1312))</f>
        <v/>
      </c>
      <c r="Y1318" s="18"/>
      <c r="Z1318" s="26"/>
      <c r="AA1318" s="23" t="s">
        <v>18</v>
      </c>
      <c r="AB1318" s="29" t="str">
        <f>IF(SUM(AH1273,AH1286,AH1299,AH1312)=0,"",SUM(AH1273,AH1286,AH1299,AH1312))</f>
        <v/>
      </c>
      <c r="AC1318" s="30"/>
      <c r="AD1318" s="30"/>
      <c r="AE1318" s="30"/>
      <c r="AF1318" s="30"/>
      <c r="AG1318" s="30"/>
      <c r="AH1318" s="31"/>
      <c r="AI1318" s="23" t="s">
        <v>22</v>
      </c>
      <c r="AJ1318" s="11"/>
      <c r="AK1318" s="12"/>
      <c r="AL1318" s="12"/>
      <c r="AM1318" s="13"/>
    </row>
    <row r="1319" spans="1:41" ht="14.1" customHeight="1" x14ac:dyDescent="0.2">
      <c r="B1319" s="20"/>
      <c r="C1319" s="21"/>
      <c r="D1319" s="21"/>
      <c r="E1319" s="22"/>
      <c r="F1319" s="14"/>
      <c r="G1319" s="15"/>
      <c r="H1319" s="15"/>
      <c r="I1319" s="15"/>
      <c r="J1319" s="15"/>
      <c r="K1319" s="16"/>
      <c r="L1319" s="20"/>
      <c r="M1319" s="21"/>
      <c r="N1319" s="21"/>
      <c r="O1319" s="22"/>
      <c r="P1319" s="14"/>
      <c r="Q1319" s="15"/>
      <c r="R1319" s="15"/>
      <c r="S1319" s="15"/>
      <c r="T1319" s="15"/>
      <c r="U1319" s="16"/>
      <c r="W1319" s="24"/>
      <c r="X1319" s="27"/>
      <c r="Y1319" s="21"/>
      <c r="Z1319" s="28"/>
      <c r="AA1319" s="24"/>
      <c r="AB1319" s="32"/>
      <c r="AC1319" s="33"/>
      <c r="AD1319" s="33"/>
      <c r="AE1319" s="33"/>
      <c r="AF1319" s="33"/>
      <c r="AG1319" s="33"/>
      <c r="AH1319" s="34"/>
      <c r="AI1319" s="24"/>
      <c r="AJ1319" s="14"/>
      <c r="AK1319" s="15"/>
      <c r="AL1319" s="15"/>
      <c r="AM1319" s="16"/>
    </row>
    <row r="1321" spans="1:41" ht="23.1" customHeight="1" x14ac:dyDescent="0.2">
      <c r="A1321" s="127" t="s">
        <v>1089</v>
      </c>
      <c r="B1321" s="9" t="s">
        <v>27</v>
      </c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5"/>
      <c r="X1321" s="5"/>
      <c r="Y1321" s="6"/>
      <c r="Z1321" s="226" t="s">
        <v>3</v>
      </c>
      <c r="AA1321" s="227"/>
      <c r="AB1321" s="227"/>
      <c r="AC1321" s="227"/>
      <c r="AD1321" s="227"/>
      <c r="AE1321" s="228"/>
      <c r="AF1321" s="186" t="s">
        <v>4</v>
      </c>
      <c r="AG1321" s="187"/>
      <c r="AH1321" s="191" t="str">
        <f>IF(F1324="","",A1323)</f>
        <v/>
      </c>
      <c r="AI1321" s="191"/>
      <c r="AJ1321" s="184" t="s">
        <v>2</v>
      </c>
      <c r="AK1321" s="191" t="str">
        <f>IF(F1324="","",AK1255)</f>
        <v/>
      </c>
      <c r="AL1321" s="191"/>
      <c r="AM1321" s="84" t="s">
        <v>1</v>
      </c>
    </row>
    <row r="1322" spans="1:41" ht="14.1" customHeight="1" thickBot="1" x14ac:dyDescent="0.25">
      <c r="B1322" s="10" t="s">
        <v>0</v>
      </c>
      <c r="C1322" s="10"/>
      <c r="D1322" s="10"/>
      <c r="E1322" s="10"/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7"/>
      <c r="X1322" s="7"/>
      <c r="Y1322" s="8"/>
      <c r="Z1322" s="229"/>
      <c r="AA1322" s="230"/>
      <c r="AB1322" s="230"/>
      <c r="AC1322" s="230"/>
      <c r="AD1322" s="230"/>
      <c r="AE1322" s="231"/>
      <c r="AF1322" s="188"/>
      <c r="AG1322" s="189"/>
      <c r="AH1322" s="232"/>
      <c r="AI1322" s="232"/>
      <c r="AJ1322" s="185"/>
      <c r="AK1322" s="232"/>
      <c r="AL1322" s="232"/>
      <c r="AM1322" s="85"/>
    </row>
    <row r="1323" spans="1:41" ht="14.1" customHeight="1" thickTop="1" x14ac:dyDescent="0.2">
      <c r="A1323" s="1">
        <f>+A1257+1</f>
        <v>21</v>
      </c>
      <c r="B1323" s="86" t="s">
        <v>6</v>
      </c>
      <c r="C1323" s="87"/>
      <c r="D1323" s="57" t="s">
        <v>5</v>
      </c>
      <c r="E1323" s="58"/>
      <c r="F1323" s="63" t="s">
        <v>8</v>
      </c>
      <c r="G1323" s="64"/>
      <c r="H1323" s="64"/>
      <c r="I1323" s="92"/>
      <c r="J1323" s="92"/>
      <c r="K1323" s="92"/>
      <c r="L1323" s="92"/>
      <c r="M1323" s="92"/>
      <c r="N1323" s="92"/>
      <c r="O1323" s="92"/>
      <c r="P1323" s="92"/>
      <c r="Q1323" s="92"/>
      <c r="R1323" s="92"/>
      <c r="S1323" s="92"/>
      <c r="T1323" s="92"/>
      <c r="U1323" s="93"/>
      <c r="V1323" s="94" t="s">
        <v>11</v>
      </c>
      <c r="W1323" s="95"/>
      <c r="X1323" s="96"/>
      <c r="Y1323" s="134" t="str">
        <f>IF(F1324="","",IF(入力シート!$F$5="","",入力シート!$F$5))</f>
        <v/>
      </c>
      <c r="Z1323" s="135"/>
      <c r="AA1323" s="135"/>
      <c r="AB1323" s="135"/>
      <c r="AC1323" s="135"/>
      <c r="AD1323" s="135"/>
      <c r="AE1323" s="135"/>
      <c r="AF1323" s="135"/>
      <c r="AG1323" s="135"/>
      <c r="AH1323" s="135"/>
      <c r="AI1323" s="135"/>
      <c r="AJ1323" s="135"/>
      <c r="AK1323" s="135"/>
      <c r="AL1323" s="135"/>
      <c r="AM1323" s="136"/>
      <c r="AO1323" s="1" t="str">
        <f>IF(F1324="","",AO1257+1)</f>
        <v/>
      </c>
    </row>
    <row r="1324" spans="1:41" ht="14.1" customHeight="1" x14ac:dyDescent="0.2">
      <c r="B1324" s="88"/>
      <c r="C1324" s="89"/>
      <c r="D1324" s="59"/>
      <c r="E1324" s="60"/>
      <c r="F1324" s="66" t="str">
        <f>IF(F1333="","",IF(入力シート!$B$5="","",IF(入力シート!$C$5="",入力シート!$B$5,CONCATENATE(入力シート!$B$5,$A$1,入力シート!$C$5))))</f>
        <v/>
      </c>
      <c r="G1324" s="67"/>
      <c r="H1324" s="67"/>
      <c r="I1324" s="67"/>
      <c r="J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70" t="s">
        <v>9</v>
      </c>
      <c r="U1324" s="106"/>
      <c r="V1324" s="97"/>
      <c r="W1324" s="98"/>
      <c r="X1324" s="99"/>
      <c r="Y1324" s="137"/>
      <c r="Z1324" s="138"/>
      <c r="AA1324" s="138"/>
      <c r="AB1324" s="138"/>
      <c r="AC1324" s="138"/>
      <c r="AD1324" s="138"/>
      <c r="AE1324" s="138"/>
      <c r="AF1324" s="138"/>
      <c r="AG1324" s="138"/>
      <c r="AH1324" s="138"/>
      <c r="AI1324" s="138"/>
      <c r="AJ1324" s="138"/>
      <c r="AK1324" s="138"/>
      <c r="AL1324" s="138"/>
      <c r="AM1324" s="139"/>
    </row>
    <row r="1325" spans="1:41" ht="14.1" customHeight="1" x14ac:dyDescent="0.2">
      <c r="B1325" s="88"/>
      <c r="C1325" s="89"/>
      <c r="D1325" s="61"/>
      <c r="E1325" s="62"/>
      <c r="F1325" s="68"/>
      <c r="G1325" s="69"/>
      <c r="H1325" s="69"/>
      <c r="I1325" s="69"/>
      <c r="J1325" s="69"/>
      <c r="K1325" s="69"/>
      <c r="L1325" s="69"/>
      <c r="M1325" s="69"/>
      <c r="N1325" s="69"/>
      <c r="O1325" s="69"/>
      <c r="P1325" s="69"/>
      <c r="Q1325" s="69"/>
      <c r="R1325" s="69"/>
      <c r="S1325" s="69"/>
      <c r="T1325" s="71"/>
      <c r="U1325" s="107"/>
      <c r="V1325" s="100"/>
      <c r="W1325" s="101"/>
      <c r="X1325" s="102"/>
      <c r="Y1325" s="140"/>
      <c r="Z1325" s="141"/>
      <c r="AA1325" s="141"/>
      <c r="AB1325" s="141"/>
      <c r="AC1325" s="141"/>
      <c r="AD1325" s="141"/>
      <c r="AE1325" s="141"/>
      <c r="AF1325" s="141"/>
      <c r="AG1325" s="141"/>
      <c r="AH1325" s="141"/>
      <c r="AI1325" s="141"/>
      <c r="AJ1325" s="141"/>
      <c r="AK1325" s="141"/>
      <c r="AL1325" s="141"/>
      <c r="AM1325" s="142"/>
    </row>
    <row r="1326" spans="1:41" ht="14.1" customHeight="1" x14ac:dyDescent="0.2">
      <c r="B1326" s="88"/>
      <c r="C1326" s="89"/>
      <c r="D1326" s="72" t="s">
        <v>7</v>
      </c>
      <c r="E1326" s="73"/>
      <c r="F1326" s="146" t="s">
        <v>12</v>
      </c>
      <c r="G1326" s="143" t="str">
        <f>IF(F1324="","",IF(入力シート!$D$5="","",入力シート!$D$5))</f>
        <v/>
      </c>
      <c r="H1326" s="144"/>
      <c r="I1326" s="144"/>
      <c r="J1326" s="144"/>
      <c r="K1326" s="144"/>
      <c r="L1326" s="145"/>
      <c r="M1326" s="110" t="s">
        <v>8</v>
      </c>
      <c r="N1326" s="111"/>
      <c r="O1326" s="111"/>
      <c r="P1326" s="112"/>
      <c r="Q1326" s="112"/>
      <c r="R1326" s="112"/>
      <c r="S1326" s="112"/>
      <c r="T1326" s="112"/>
      <c r="U1326" s="112"/>
      <c r="V1326" s="112"/>
      <c r="W1326" s="112"/>
      <c r="X1326" s="112"/>
      <c r="Y1326" s="112"/>
      <c r="Z1326" s="112"/>
      <c r="AA1326" s="112"/>
      <c r="AB1326" s="112"/>
      <c r="AC1326" s="112"/>
      <c r="AD1326" s="112"/>
      <c r="AE1326" s="112"/>
      <c r="AF1326" s="112"/>
      <c r="AG1326" s="112"/>
      <c r="AH1326" s="112"/>
      <c r="AI1326" s="112"/>
      <c r="AJ1326" s="112"/>
      <c r="AK1326" s="112"/>
      <c r="AL1326" s="112"/>
      <c r="AM1326" s="113"/>
    </row>
    <row r="1327" spans="1:41" ht="14.1" customHeight="1" x14ac:dyDescent="0.2">
      <c r="B1327" s="88"/>
      <c r="C1327" s="89"/>
      <c r="D1327" s="59"/>
      <c r="E1327" s="60"/>
      <c r="F1327" s="128" t="str">
        <f>IF(F1324="","",IF(入力シート!$E$5="","",入力シート!$E$5))</f>
        <v/>
      </c>
      <c r="G1327" s="129"/>
      <c r="H1327" s="129"/>
      <c r="I1327" s="129"/>
      <c r="J1327" s="129"/>
      <c r="K1327" s="129"/>
      <c r="L1327" s="129"/>
      <c r="M1327" s="129"/>
      <c r="N1327" s="129"/>
      <c r="O1327" s="129"/>
      <c r="P1327" s="129"/>
      <c r="Q1327" s="129"/>
      <c r="R1327" s="129"/>
      <c r="S1327" s="129"/>
      <c r="T1327" s="129"/>
      <c r="U1327" s="129"/>
      <c r="V1327" s="129"/>
      <c r="W1327" s="129"/>
      <c r="X1327" s="129"/>
      <c r="Y1327" s="129"/>
      <c r="Z1327" s="129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  <c r="AM1327" s="130"/>
    </row>
    <row r="1328" spans="1:41" ht="14.1" customHeight="1" thickBot="1" x14ac:dyDescent="0.25">
      <c r="B1328" s="90"/>
      <c r="C1328" s="91"/>
      <c r="D1328" s="108"/>
      <c r="E1328" s="109"/>
      <c r="F1328" s="131"/>
      <c r="G1328" s="132"/>
      <c r="H1328" s="132"/>
      <c r="I1328" s="132"/>
      <c r="J1328" s="132"/>
      <c r="K1328" s="132"/>
      <c r="L1328" s="132"/>
      <c r="M1328" s="132"/>
      <c r="N1328" s="132"/>
      <c r="O1328" s="132"/>
      <c r="P1328" s="132"/>
      <c r="Q1328" s="132"/>
      <c r="R1328" s="132"/>
      <c r="S1328" s="132"/>
      <c r="T1328" s="132"/>
      <c r="U1328" s="132"/>
      <c r="V1328" s="132"/>
      <c r="W1328" s="132"/>
      <c r="X1328" s="132"/>
      <c r="Y1328" s="132"/>
      <c r="Z1328" s="132"/>
      <c r="AA1328" s="132"/>
      <c r="AB1328" s="132"/>
      <c r="AC1328" s="132"/>
      <c r="AD1328" s="132"/>
      <c r="AE1328" s="132"/>
      <c r="AF1328" s="132"/>
      <c r="AG1328" s="132"/>
      <c r="AH1328" s="132"/>
      <c r="AI1328" s="132"/>
      <c r="AJ1328" s="132"/>
      <c r="AK1328" s="132"/>
      <c r="AL1328" s="132"/>
      <c r="AM1328" s="133"/>
    </row>
    <row r="1329" spans="1:39" ht="6" customHeight="1" thickTop="1" thickBot="1" x14ac:dyDescent="0.25"/>
    <row r="1330" spans="1:39" ht="14.1" customHeight="1" thickTop="1" x14ac:dyDescent="0.2">
      <c r="A1330" s="1">
        <f>+A1264+4</f>
        <v>81</v>
      </c>
      <c r="B1330" s="83" t="s">
        <v>19</v>
      </c>
      <c r="C1330" s="52"/>
      <c r="D1330" s="147" t="s">
        <v>5</v>
      </c>
      <c r="E1330" s="148"/>
      <c r="F1330" s="63" t="s">
        <v>8</v>
      </c>
      <c r="G1330" s="64"/>
      <c r="H1330" s="64"/>
      <c r="I1330" s="65"/>
      <c r="J1330" s="65"/>
      <c r="K1330" s="65"/>
      <c r="L1330" s="65"/>
      <c r="M1330" s="65"/>
      <c r="N1330" s="65"/>
      <c r="O1330" s="65"/>
      <c r="P1330" s="65"/>
      <c r="Q1330" s="65"/>
      <c r="R1330" s="65"/>
      <c r="S1330" s="65"/>
      <c r="T1330" s="65"/>
      <c r="U1330" s="65"/>
      <c r="V1330" s="193" t="s">
        <v>13</v>
      </c>
      <c r="W1330" s="194"/>
      <c r="X1330" s="176"/>
      <c r="Y1330" s="179" t="str">
        <f>IF(Y1335="","",VLOOKUP(Y1335,入力シート!$A$110:$H$10000,2,0))</f>
        <v/>
      </c>
      <c r="Z1330" s="179"/>
      <c r="AA1330" s="179"/>
      <c r="AB1330" s="179"/>
      <c r="AC1330" s="179"/>
      <c r="AD1330" s="179"/>
      <c r="AE1330" s="179"/>
      <c r="AF1330" s="179"/>
      <c r="AG1330" s="179"/>
      <c r="AH1330" s="179"/>
      <c r="AI1330" s="179"/>
      <c r="AJ1330" s="179"/>
      <c r="AK1330" s="179"/>
      <c r="AL1330" s="179"/>
      <c r="AM1330" s="180"/>
    </row>
    <row r="1331" spans="1:39" ht="12.6" customHeight="1" x14ac:dyDescent="0.2">
      <c r="B1331" s="53"/>
      <c r="C1331" s="54"/>
      <c r="D1331" s="149"/>
      <c r="E1331" s="150"/>
      <c r="F1331" s="161" t="str">
        <f>IF(VLOOKUP(A1330,入力シート!$A$8:$M$1000,2,0)="","",IF(VLOOKUP(A1330,入力シート!$A$8:$M$1000,3,0)="","",VLOOKUP(A1330,入力シート!$A$8:$M$1000,2,0)))</f>
        <v/>
      </c>
      <c r="G1331" s="162"/>
      <c r="H1331" s="162"/>
      <c r="I1331" s="162"/>
      <c r="J1331" s="162"/>
      <c r="K1331" s="162"/>
      <c r="L1331" s="162"/>
      <c r="M1331" s="162"/>
      <c r="N1331" s="162"/>
      <c r="O1331" s="162"/>
      <c r="P1331" s="162"/>
      <c r="Q1331" s="162"/>
      <c r="R1331" s="162"/>
      <c r="S1331" s="162"/>
      <c r="T1331" s="2"/>
      <c r="U1331" s="2"/>
      <c r="V1331" s="195"/>
      <c r="W1331" s="196"/>
      <c r="X1331" s="177"/>
      <c r="Y1331" s="172"/>
      <c r="Z1331" s="172"/>
      <c r="AA1331" s="172"/>
      <c r="AB1331" s="172"/>
      <c r="AC1331" s="172"/>
      <c r="AD1331" s="172"/>
      <c r="AE1331" s="172"/>
      <c r="AF1331" s="172"/>
      <c r="AG1331" s="172"/>
      <c r="AH1331" s="172"/>
      <c r="AI1331" s="172"/>
      <c r="AJ1331" s="172"/>
      <c r="AK1331" s="172"/>
      <c r="AL1331" s="172"/>
      <c r="AM1331" s="181"/>
    </row>
    <row r="1332" spans="1:39" ht="12.6" customHeight="1" x14ac:dyDescent="0.2">
      <c r="B1332" s="53"/>
      <c r="C1332" s="54"/>
      <c r="D1332" s="149"/>
      <c r="E1332" s="150"/>
      <c r="F1332" s="163"/>
      <c r="G1332" s="164"/>
      <c r="H1332" s="164"/>
      <c r="I1332" s="164"/>
      <c r="J1332" s="164"/>
      <c r="K1332" s="164"/>
      <c r="L1332" s="164"/>
      <c r="M1332" s="164"/>
      <c r="N1332" s="164"/>
      <c r="O1332" s="164"/>
      <c r="P1332" s="164"/>
      <c r="Q1332" s="164"/>
      <c r="R1332" s="164"/>
      <c r="S1332" s="164"/>
      <c r="T1332" s="2"/>
      <c r="U1332" s="2"/>
      <c r="V1332" s="195"/>
      <c r="W1332" s="196"/>
      <c r="X1332" s="177"/>
      <c r="Y1332" s="172"/>
      <c r="Z1332" s="172"/>
      <c r="AA1332" s="172"/>
      <c r="AB1332" s="172"/>
      <c r="AC1332" s="172"/>
      <c r="AD1332" s="172"/>
      <c r="AE1332" s="172"/>
      <c r="AF1332" s="172"/>
      <c r="AG1332" s="172"/>
      <c r="AH1332" s="172"/>
      <c r="AI1332" s="172"/>
      <c r="AJ1332" s="172"/>
      <c r="AK1332" s="172"/>
      <c r="AL1332" s="172"/>
      <c r="AM1332" s="181"/>
    </row>
    <row r="1333" spans="1:39" ht="12.9" customHeight="1" x14ac:dyDescent="0.2">
      <c r="B1333" s="53"/>
      <c r="C1333" s="54"/>
      <c r="D1333" s="149"/>
      <c r="E1333" s="150"/>
      <c r="F1333" s="66" t="str">
        <f>IF(VLOOKUP(A1330,入力シート!$A$8:$M$1000,2,0)="","",IF(VLOOKUP(A1330,入力シート!$A$8:$M$1000,3,0)="",VLOOKUP(A1330,入力シート!$A$8:$M$1000,2,0),VLOOKUP(A1330,入力シート!$A$8:$M$1000,3,0)))</f>
        <v/>
      </c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70" t="s">
        <v>9</v>
      </c>
      <c r="U1333" s="70"/>
      <c r="V1333" s="195"/>
      <c r="W1333" s="196"/>
      <c r="X1333" s="177"/>
      <c r="Y1333" s="172"/>
      <c r="Z1333" s="172"/>
      <c r="AA1333" s="172"/>
      <c r="AB1333" s="172"/>
      <c r="AC1333" s="172"/>
      <c r="AD1333" s="172"/>
      <c r="AE1333" s="172"/>
      <c r="AF1333" s="172"/>
      <c r="AG1333" s="172"/>
      <c r="AH1333" s="172"/>
      <c r="AI1333" s="172"/>
      <c r="AJ1333" s="172"/>
      <c r="AK1333" s="172"/>
      <c r="AL1333" s="172"/>
      <c r="AM1333" s="181"/>
    </row>
    <row r="1334" spans="1:39" ht="12.9" customHeight="1" thickBot="1" x14ac:dyDescent="0.25">
      <c r="B1334" s="53"/>
      <c r="C1334" s="54"/>
      <c r="D1334" s="151"/>
      <c r="E1334" s="152"/>
      <c r="F1334" s="68"/>
      <c r="G1334" s="69"/>
      <c r="H1334" s="69"/>
      <c r="I1334" s="69"/>
      <c r="J1334" s="69"/>
      <c r="K1334" s="69"/>
      <c r="L1334" s="69"/>
      <c r="M1334" s="69"/>
      <c r="N1334" s="69"/>
      <c r="O1334" s="69"/>
      <c r="P1334" s="69"/>
      <c r="Q1334" s="69"/>
      <c r="R1334" s="69"/>
      <c r="S1334" s="69"/>
      <c r="T1334" s="71"/>
      <c r="U1334" s="71"/>
      <c r="V1334" s="197"/>
      <c r="W1334" s="198"/>
      <c r="X1334" s="178"/>
      <c r="Y1334" s="182"/>
      <c r="Z1334" s="182"/>
      <c r="AA1334" s="182"/>
      <c r="AB1334" s="182"/>
      <c r="AC1334" s="182"/>
      <c r="AD1334" s="182"/>
      <c r="AE1334" s="182"/>
      <c r="AF1334" s="182"/>
      <c r="AG1334" s="182"/>
      <c r="AH1334" s="182"/>
      <c r="AI1334" s="182"/>
      <c r="AJ1334" s="182"/>
      <c r="AK1334" s="182"/>
      <c r="AL1334" s="182"/>
      <c r="AM1334" s="183"/>
    </row>
    <row r="1335" spans="1:39" ht="12.9" customHeight="1" x14ac:dyDescent="0.2">
      <c r="B1335" s="53"/>
      <c r="C1335" s="54"/>
      <c r="D1335" s="153" t="s">
        <v>7</v>
      </c>
      <c r="E1335" s="154"/>
      <c r="F1335" s="159" t="s">
        <v>12</v>
      </c>
      <c r="G1335" s="165" t="str">
        <f>IF(VLOOKUP(A1330,入力シート!$A$8:$M$1000,4,0)="","",VLOOKUP(A1330,入力シート!$A$8:$M$1000,4,0))</f>
        <v/>
      </c>
      <c r="H1335" s="166"/>
      <c r="I1335" s="166"/>
      <c r="J1335" s="166"/>
      <c r="K1335" s="166"/>
      <c r="L1335" s="166"/>
      <c r="M1335" s="155"/>
      <c r="N1335" s="155"/>
      <c r="O1335" s="155"/>
      <c r="P1335" s="155"/>
      <c r="Q1335" s="155"/>
      <c r="R1335" s="155"/>
      <c r="S1335" s="155"/>
      <c r="T1335" s="155"/>
      <c r="U1335" s="156"/>
      <c r="V1335" s="199" t="s">
        <v>15</v>
      </c>
      <c r="W1335" s="200"/>
      <c r="X1335" s="173"/>
      <c r="Y1335" s="174" t="str">
        <f>IF(VLOOKUP(A1330,入力シート!$A$8:$M$1000,7,0)="","",VLOOKUP(A1330,入力シート!$A$8:$M$1000,7,0))</f>
        <v/>
      </c>
      <c r="Z1335" s="174"/>
      <c r="AA1335" s="174"/>
      <c r="AB1335" s="174"/>
      <c r="AC1335" s="174"/>
      <c r="AD1335" s="174"/>
      <c r="AE1335" s="174"/>
      <c r="AF1335" s="174"/>
      <c r="AG1335" s="174"/>
      <c r="AH1335" s="174"/>
      <c r="AI1335" s="174"/>
      <c r="AJ1335" s="174"/>
      <c r="AK1335" s="174"/>
      <c r="AL1335" s="174"/>
      <c r="AM1335" s="175"/>
    </row>
    <row r="1336" spans="1:39" ht="12.9" customHeight="1" x14ac:dyDescent="0.2">
      <c r="B1336" s="53"/>
      <c r="C1336" s="54"/>
      <c r="D1336" s="149"/>
      <c r="E1336" s="150"/>
      <c r="F1336" s="160"/>
      <c r="G1336" s="167"/>
      <c r="H1336" s="168"/>
      <c r="I1336" s="168"/>
      <c r="J1336" s="168"/>
      <c r="K1336" s="168"/>
      <c r="L1336" s="168"/>
      <c r="M1336" s="157"/>
      <c r="N1336" s="157"/>
      <c r="O1336" s="157"/>
      <c r="P1336" s="157"/>
      <c r="Q1336" s="157"/>
      <c r="R1336" s="157"/>
      <c r="S1336" s="157"/>
      <c r="T1336" s="157"/>
      <c r="U1336" s="158"/>
      <c r="V1336" s="201"/>
      <c r="W1336" s="202"/>
      <c r="X1336" s="169"/>
      <c r="Y1336" s="170"/>
      <c r="Z1336" s="170"/>
      <c r="AA1336" s="170"/>
      <c r="AB1336" s="170"/>
      <c r="AC1336" s="170"/>
      <c r="AD1336" s="170"/>
      <c r="AE1336" s="170"/>
      <c r="AF1336" s="170"/>
      <c r="AG1336" s="170"/>
      <c r="AH1336" s="170"/>
      <c r="AI1336" s="170"/>
      <c r="AJ1336" s="170"/>
      <c r="AK1336" s="170"/>
      <c r="AL1336" s="170"/>
      <c r="AM1336" s="171"/>
    </row>
    <row r="1337" spans="1:39" ht="12.9" customHeight="1" x14ac:dyDescent="0.2">
      <c r="B1337" s="53"/>
      <c r="C1337" s="54"/>
      <c r="D1337" s="149"/>
      <c r="E1337" s="150"/>
      <c r="F1337" s="74" t="str">
        <f>IF(VLOOKUP(A1330,入力シート!$A$8:$M$1000,5,0)="","",VLOOKUP(A1330,入力シート!$A$8:$M$1000,5,0))</f>
        <v/>
      </c>
      <c r="G1337" s="75"/>
      <c r="H1337" s="75"/>
      <c r="I1337" s="75"/>
      <c r="J1337" s="75"/>
      <c r="K1337" s="75"/>
      <c r="L1337" s="75"/>
      <c r="M1337" s="75"/>
      <c r="N1337" s="75"/>
      <c r="O1337" s="75"/>
      <c r="P1337" s="75"/>
      <c r="Q1337" s="75"/>
      <c r="R1337" s="75"/>
      <c r="S1337" s="75"/>
      <c r="T1337" s="75"/>
      <c r="U1337" s="76"/>
      <c r="V1337" s="203" t="s">
        <v>16</v>
      </c>
      <c r="W1337" s="204"/>
      <c r="X1337" s="190" t="str">
        <f>IF(Y1335="","",IF(VLOOKUP(Y1335,入力シート!$A$110:$H$1000,3,0)="","",VLOOKUP(Y1335,入力シート!$A$110:$H$1000,3,0)))</f>
        <v/>
      </c>
      <c r="Y1337" s="191"/>
      <c r="Z1337" s="191"/>
      <c r="AA1337" s="191"/>
      <c r="AB1337" s="191"/>
      <c r="AC1337" s="191"/>
      <c r="AD1337" s="191"/>
      <c r="AE1337" s="191"/>
      <c r="AF1337" s="191"/>
      <c r="AG1337" s="191"/>
      <c r="AH1337" s="191"/>
      <c r="AI1337" s="191"/>
      <c r="AJ1337" s="191"/>
      <c r="AK1337" s="191"/>
      <c r="AL1337" s="191"/>
      <c r="AM1337" s="192"/>
    </row>
    <row r="1338" spans="1:39" ht="12.9" customHeight="1" x14ac:dyDescent="0.2">
      <c r="B1338" s="53"/>
      <c r="C1338" s="54"/>
      <c r="D1338" s="149"/>
      <c r="E1338" s="150"/>
      <c r="F1338" s="77"/>
      <c r="G1338" s="78"/>
      <c r="H1338" s="78"/>
      <c r="I1338" s="78"/>
      <c r="J1338" s="78"/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9"/>
      <c r="V1338" s="201"/>
      <c r="W1338" s="202"/>
      <c r="X1338" s="103"/>
      <c r="Y1338" s="104"/>
      <c r="Z1338" s="104"/>
      <c r="AA1338" s="104"/>
      <c r="AB1338" s="104"/>
      <c r="AC1338" s="104"/>
      <c r="AD1338" s="104"/>
      <c r="AE1338" s="104"/>
      <c r="AF1338" s="104"/>
      <c r="AG1338" s="104"/>
      <c r="AH1338" s="104"/>
      <c r="AI1338" s="104"/>
      <c r="AJ1338" s="104"/>
      <c r="AK1338" s="104"/>
      <c r="AL1338" s="104"/>
      <c r="AM1338" s="105"/>
    </row>
    <row r="1339" spans="1:39" ht="12.9" customHeight="1" x14ac:dyDescent="0.2">
      <c r="B1339" s="53"/>
      <c r="C1339" s="54"/>
      <c r="D1339" s="149"/>
      <c r="E1339" s="150"/>
      <c r="F1339" s="77"/>
      <c r="G1339" s="78"/>
      <c r="H1339" s="78"/>
      <c r="I1339" s="78"/>
      <c r="J1339" s="78"/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9"/>
      <c r="V1339" s="205" t="s">
        <v>14</v>
      </c>
      <c r="W1339" s="206"/>
      <c r="X1339" s="190" t="str">
        <f>IF(VLOOKUP(A1330,入力シート!$A$8:$M$1000,9,0)="","",VLOOKUP(A1330,入力シート!$A$8:$M$1000,9,0))</f>
        <v/>
      </c>
      <c r="Y1339" s="211"/>
      <c r="Z1339" s="209" t="s">
        <v>17</v>
      </c>
      <c r="AA1339" s="206"/>
      <c r="AB1339" s="218" t="str">
        <f>IF(VLOOKUP(A1330,入力シート!$A$8:$M$1000,12,0)="","",VLOOKUP(A1330,入力シート!$A$8:$M$1000,12,0))</f>
        <v/>
      </c>
      <c r="AC1339" s="219"/>
      <c r="AD1339" s="219"/>
      <c r="AE1339" s="220"/>
      <c r="AF1339" s="209" t="s">
        <v>18</v>
      </c>
      <c r="AG1339" s="206"/>
      <c r="AH1339" s="214" t="str">
        <f>IF(X1339="","",IF(AB1339="","",X1339*AB1339))</f>
        <v/>
      </c>
      <c r="AI1339" s="215"/>
      <c r="AJ1339" s="215"/>
      <c r="AK1339" s="215"/>
      <c r="AL1339" s="215"/>
      <c r="AM1339" s="224"/>
    </row>
    <row r="1340" spans="1:39" ht="12.9" customHeight="1" thickBot="1" x14ac:dyDescent="0.25">
      <c r="B1340" s="53"/>
      <c r="C1340" s="54"/>
      <c r="D1340" s="151"/>
      <c r="E1340" s="152"/>
      <c r="F1340" s="80"/>
      <c r="G1340" s="81"/>
      <c r="H1340" s="81"/>
      <c r="I1340" s="81"/>
      <c r="J1340" s="81"/>
      <c r="K1340" s="81"/>
      <c r="L1340" s="81"/>
      <c r="M1340" s="81"/>
      <c r="N1340" s="81"/>
      <c r="O1340" s="81"/>
      <c r="P1340" s="81"/>
      <c r="Q1340" s="81"/>
      <c r="R1340" s="81"/>
      <c r="S1340" s="81"/>
      <c r="T1340" s="81"/>
      <c r="U1340" s="82"/>
      <c r="V1340" s="207"/>
      <c r="W1340" s="208"/>
      <c r="X1340" s="212"/>
      <c r="Y1340" s="213"/>
      <c r="Z1340" s="210"/>
      <c r="AA1340" s="208"/>
      <c r="AB1340" s="221"/>
      <c r="AC1340" s="222"/>
      <c r="AD1340" s="222"/>
      <c r="AE1340" s="223"/>
      <c r="AF1340" s="210"/>
      <c r="AG1340" s="208"/>
      <c r="AH1340" s="216"/>
      <c r="AI1340" s="217"/>
      <c r="AJ1340" s="217"/>
      <c r="AK1340" s="217"/>
      <c r="AL1340" s="217"/>
      <c r="AM1340" s="225"/>
    </row>
    <row r="1341" spans="1:39" ht="12.9" customHeight="1" thickTop="1" x14ac:dyDescent="0.2">
      <c r="B1341" s="53"/>
      <c r="C1341" s="54"/>
      <c r="D1341" s="35" t="s">
        <v>10</v>
      </c>
      <c r="E1341" s="36"/>
      <c r="F1341" s="39" t="str">
        <f>IF(VLOOKUP(A1330,入力シート!$A$8:$M$1000,6,0)="","",VLOOKUP(A1330,入力シート!$A$8:$M$1000,6,0))</f>
        <v/>
      </c>
      <c r="G1341" s="40"/>
      <c r="H1341" s="40"/>
      <c r="I1341" s="40"/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1"/>
      <c r="V1341" s="45"/>
      <c r="W1341" s="46"/>
      <c r="X1341" s="46"/>
      <c r="Y1341" s="46"/>
      <c r="Z1341" s="46"/>
      <c r="AA1341" s="46"/>
      <c r="AB1341" s="46"/>
      <c r="AC1341" s="46"/>
      <c r="AD1341" s="46"/>
      <c r="AE1341" s="46"/>
      <c r="AF1341" s="46"/>
      <c r="AG1341" s="46"/>
      <c r="AH1341" s="46"/>
      <c r="AI1341" s="46"/>
      <c r="AJ1341" s="46"/>
      <c r="AK1341" s="46"/>
      <c r="AL1341" s="46"/>
      <c r="AM1341" s="46"/>
    </row>
    <row r="1342" spans="1:39" ht="12.9" customHeight="1" thickBot="1" x14ac:dyDescent="0.25">
      <c r="B1342" s="55"/>
      <c r="C1342" s="56"/>
      <c r="D1342" s="37"/>
      <c r="E1342" s="38"/>
      <c r="F1342" s="42"/>
      <c r="G1342" s="43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4"/>
      <c r="V1342" s="47"/>
      <c r="W1342" s="48"/>
      <c r="X1342" s="48"/>
      <c r="Y1342" s="48"/>
      <c r="Z1342" s="48"/>
      <c r="AA1342" s="48"/>
      <c r="AB1342" s="48"/>
      <c r="AC1342" s="48"/>
      <c r="AD1342" s="48"/>
      <c r="AE1342" s="48"/>
      <c r="AF1342" s="48"/>
      <c r="AG1342" s="48"/>
      <c r="AH1342" s="48"/>
      <c r="AI1342" s="48"/>
      <c r="AJ1342" s="48"/>
      <c r="AK1342" s="48"/>
      <c r="AL1342" s="48"/>
      <c r="AM1342" s="48"/>
    </row>
    <row r="1343" spans="1:39" ht="14.1" customHeight="1" thickTop="1" x14ac:dyDescent="0.2">
      <c r="A1343" s="1">
        <f>+A1330+1</f>
        <v>82</v>
      </c>
      <c r="B1343" s="51" t="s">
        <v>1081</v>
      </c>
      <c r="C1343" s="52"/>
      <c r="D1343" s="147" t="s">
        <v>5</v>
      </c>
      <c r="E1343" s="148"/>
      <c r="F1343" s="63" t="s">
        <v>8</v>
      </c>
      <c r="G1343" s="64"/>
      <c r="H1343" s="64"/>
      <c r="I1343" s="65"/>
      <c r="J1343" s="65"/>
      <c r="K1343" s="65"/>
      <c r="L1343" s="65"/>
      <c r="M1343" s="65"/>
      <c r="N1343" s="65"/>
      <c r="O1343" s="65"/>
      <c r="P1343" s="65"/>
      <c r="Q1343" s="65"/>
      <c r="R1343" s="65"/>
      <c r="S1343" s="65"/>
      <c r="T1343" s="65"/>
      <c r="U1343" s="65"/>
      <c r="V1343" s="193" t="s">
        <v>13</v>
      </c>
      <c r="W1343" s="194"/>
      <c r="X1343" s="176"/>
      <c r="Y1343" s="179" t="str">
        <f>IF(Y1348="","",VLOOKUP(Y1348,入力シート!$A$110:$H$10000,2,0))</f>
        <v/>
      </c>
      <c r="Z1343" s="179"/>
      <c r="AA1343" s="179"/>
      <c r="AB1343" s="179"/>
      <c r="AC1343" s="179"/>
      <c r="AD1343" s="179"/>
      <c r="AE1343" s="179"/>
      <c r="AF1343" s="179"/>
      <c r="AG1343" s="179"/>
      <c r="AH1343" s="179"/>
      <c r="AI1343" s="179"/>
      <c r="AJ1343" s="179"/>
      <c r="AK1343" s="179"/>
      <c r="AL1343" s="179"/>
      <c r="AM1343" s="180"/>
    </row>
    <row r="1344" spans="1:39" ht="12.6" customHeight="1" x14ac:dyDescent="0.2">
      <c r="B1344" s="53"/>
      <c r="C1344" s="54"/>
      <c r="D1344" s="149"/>
      <c r="E1344" s="150"/>
      <c r="F1344" s="161" t="str">
        <f>IF(VLOOKUP(A1343,入力シート!$A$8:$M$1000,2,0)="","",IF(VLOOKUP(A1343,入力シート!$A$8:$M$1000,3,0)="","",VLOOKUP(A1343,入力シート!$A$8:$M$1000,2,0)))</f>
        <v/>
      </c>
      <c r="G1344" s="162"/>
      <c r="H1344" s="162"/>
      <c r="I1344" s="162"/>
      <c r="J1344" s="162"/>
      <c r="K1344" s="162"/>
      <c r="L1344" s="162"/>
      <c r="M1344" s="162"/>
      <c r="N1344" s="162"/>
      <c r="O1344" s="162"/>
      <c r="P1344" s="162"/>
      <c r="Q1344" s="162"/>
      <c r="R1344" s="162"/>
      <c r="S1344" s="162"/>
      <c r="T1344" s="2"/>
      <c r="U1344" s="2"/>
      <c r="V1344" s="195"/>
      <c r="W1344" s="196"/>
      <c r="X1344" s="177"/>
      <c r="Y1344" s="172"/>
      <c r="Z1344" s="172"/>
      <c r="AA1344" s="172"/>
      <c r="AB1344" s="172"/>
      <c r="AC1344" s="172"/>
      <c r="AD1344" s="172"/>
      <c r="AE1344" s="172"/>
      <c r="AF1344" s="172"/>
      <c r="AG1344" s="172"/>
      <c r="AH1344" s="172"/>
      <c r="AI1344" s="172"/>
      <c r="AJ1344" s="172"/>
      <c r="AK1344" s="172"/>
      <c r="AL1344" s="172"/>
      <c r="AM1344" s="181"/>
    </row>
    <row r="1345" spans="1:39" ht="12.6" customHeight="1" x14ac:dyDescent="0.2">
      <c r="B1345" s="53"/>
      <c r="C1345" s="54"/>
      <c r="D1345" s="149"/>
      <c r="E1345" s="150"/>
      <c r="F1345" s="163"/>
      <c r="G1345" s="164"/>
      <c r="H1345" s="164"/>
      <c r="I1345" s="164"/>
      <c r="J1345" s="164"/>
      <c r="K1345" s="164"/>
      <c r="L1345" s="164"/>
      <c r="M1345" s="164"/>
      <c r="N1345" s="164"/>
      <c r="O1345" s="164"/>
      <c r="P1345" s="164"/>
      <c r="Q1345" s="164"/>
      <c r="R1345" s="164"/>
      <c r="S1345" s="164"/>
      <c r="T1345" s="2"/>
      <c r="U1345" s="2"/>
      <c r="V1345" s="195"/>
      <c r="W1345" s="196"/>
      <c r="X1345" s="177"/>
      <c r="Y1345" s="172"/>
      <c r="Z1345" s="172"/>
      <c r="AA1345" s="172"/>
      <c r="AB1345" s="172"/>
      <c r="AC1345" s="172"/>
      <c r="AD1345" s="172"/>
      <c r="AE1345" s="172"/>
      <c r="AF1345" s="172"/>
      <c r="AG1345" s="172"/>
      <c r="AH1345" s="172"/>
      <c r="AI1345" s="172"/>
      <c r="AJ1345" s="172"/>
      <c r="AK1345" s="172"/>
      <c r="AL1345" s="172"/>
      <c r="AM1345" s="181"/>
    </row>
    <row r="1346" spans="1:39" ht="12.9" customHeight="1" x14ac:dyDescent="0.2">
      <c r="B1346" s="53"/>
      <c r="C1346" s="54"/>
      <c r="D1346" s="149"/>
      <c r="E1346" s="150"/>
      <c r="F1346" s="66" t="str">
        <f>IF(VLOOKUP(A1343,入力シート!$A$8:$M$1000,2,0)="","",IF(VLOOKUP(A1343,入力シート!$A$8:$M$1000,3,0)="",VLOOKUP(A1343,入力シート!$A$8:$M$1000,2,0),VLOOKUP(A1343,入力シート!$A$8:$M$1000,3,0)))</f>
        <v/>
      </c>
      <c r="G1346" s="67"/>
      <c r="H1346" s="67"/>
      <c r="I1346" s="67"/>
      <c r="J1346" s="67"/>
      <c r="K1346" s="67"/>
      <c r="L1346" s="67"/>
      <c r="M1346" s="67"/>
      <c r="N1346" s="67"/>
      <c r="O1346" s="67"/>
      <c r="P1346" s="67"/>
      <c r="Q1346" s="67"/>
      <c r="R1346" s="67"/>
      <c r="S1346" s="67"/>
      <c r="T1346" s="70" t="s">
        <v>9</v>
      </c>
      <c r="U1346" s="70"/>
      <c r="V1346" s="195"/>
      <c r="W1346" s="196"/>
      <c r="X1346" s="177"/>
      <c r="Y1346" s="172"/>
      <c r="Z1346" s="172"/>
      <c r="AA1346" s="172"/>
      <c r="AB1346" s="172"/>
      <c r="AC1346" s="172"/>
      <c r="AD1346" s="172"/>
      <c r="AE1346" s="172"/>
      <c r="AF1346" s="172"/>
      <c r="AG1346" s="172"/>
      <c r="AH1346" s="172"/>
      <c r="AI1346" s="172"/>
      <c r="AJ1346" s="172"/>
      <c r="AK1346" s="172"/>
      <c r="AL1346" s="172"/>
      <c r="AM1346" s="181"/>
    </row>
    <row r="1347" spans="1:39" ht="12.9" customHeight="1" thickBot="1" x14ac:dyDescent="0.25">
      <c r="B1347" s="53"/>
      <c r="C1347" s="54"/>
      <c r="D1347" s="151"/>
      <c r="E1347" s="152"/>
      <c r="F1347" s="68"/>
      <c r="G1347" s="69"/>
      <c r="H1347" s="69"/>
      <c r="I1347" s="69"/>
      <c r="J1347" s="69"/>
      <c r="K1347" s="69"/>
      <c r="L1347" s="69"/>
      <c r="M1347" s="69"/>
      <c r="N1347" s="69"/>
      <c r="O1347" s="69"/>
      <c r="P1347" s="69"/>
      <c r="Q1347" s="69"/>
      <c r="R1347" s="69"/>
      <c r="S1347" s="69"/>
      <c r="T1347" s="71"/>
      <c r="U1347" s="71"/>
      <c r="V1347" s="197"/>
      <c r="W1347" s="198"/>
      <c r="X1347" s="178"/>
      <c r="Y1347" s="182"/>
      <c r="Z1347" s="182"/>
      <c r="AA1347" s="182"/>
      <c r="AB1347" s="182"/>
      <c r="AC1347" s="182"/>
      <c r="AD1347" s="182"/>
      <c r="AE1347" s="182"/>
      <c r="AF1347" s="182"/>
      <c r="AG1347" s="182"/>
      <c r="AH1347" s="182"/>
      <c r="AI1347" s="182"/>
      <c r="AJ1347" s="182"/>
      <c r="AK1347" s="182"/>
      <c r="AL1347" s="182"/>
      <c r="AM1347" s="183"/>
    </row>
    <row r="1348" spans="1:39" ht="12.9" customHeight="1" x14ac:dyDescent="0.2">
      <c r="B1348" s="53"/>
      <c r="C1348" s="54"/>
      <c r="D1348" s="153" t="s">
        <v>7</v>
      </c>
      <c r="E1348" s="154"/>
      <c r="F1348" s="159" t="s">
        <v>12</v>
      </c>
      <c r="G1348" s="165" t="str">
        <f>IF(VLOOKUP(A1343,入力シート!$A$8:$M$1000,4,0)="","",VLOOKUP(A1343,入力シート!$A$8:$M$1000,4,0))</f>
        <v/>
      </c>
      <c r="H1348" s="166"/>
      <c r="I1348" s="166"/>
      <c r="J1348" s="166"/>
      <c r="K1348" s="166"/>
      <c r="L1348" s="166"/>
      <c r="M1348" s="155"/>
      <c r="N1348" s="155"/>
      <c r="O1348" s="155"/>
      <c r="P1348" s="155"/>
      <c r="Q1348" s="155"/>
      <c r="R1348" s="155"/>
      <c r="S1348" s="155"/>
      <c r="T1348" s="155"/>
      <c r="U1348" s="156"/>
      <c r="V1348" s="199" t="s">
        <v>15</v>
      </c>
      <c r="W1348" s="200"/>
      <c r="X1348" s="173"/>
      <c r="Y1348" s="174" t="str">
        <f>IF(VLOOKUP(A1343,入力シート!$A$8:$M$1000,7,0)="","",VLOOKUP(A1343,入力シート!$A$8:$M$1000,7,0))</f>
        <v/>
      </c>
      <c r="Z1348" s="174"/>
      <c r="AA1348" s="174"/>
      <c r="AB1348" s="174"/>
      <c r="AC1348" s="174"/>
      <c r="AD1348" s="174"/>
      <c r="AE1348" s="174"/>
      <c r="AF1348" s="174"/>
      <c r="AG1348" s="174"/>
      <c r="AH1348" s="174"/>
      <c r="AI1348" s="174"/>
      <c r="AJ1348" s="174"/>
      <c r="AK1348" s="174"/>
      <c r="AL1348" s="174"/>
      <c r="AM1348" s="175"/>
    </row>
    <row r="1349" spans="1:39" ht="12.9" customHeight="1" x14ac:dyDescent="0.2">
      <c r="B1349" s="53"/>
      <c r="C1349" s="54"/>
      <c r="D1349" s="149"/>
      <c r="E1349" s="150"/>
      <c r="F1349" s="160"/>
      <c r="G1349" s="167"/>
      <c r="H1349" s="168"/>
      <c r="I1349" s="168"/>
      <c r="J1349" s="168"/>
      <c r="K1349" s="168"/>
      <c r="L1349" s="168"/>
      <c r="M1349" s="157"/>
      <c r="N1349" s="157"/>
      <c r="O1349" s="157"/>
      <c r="P1349" s="157"/>
      <c r="Q1349" s="157"/>
      <c r="R1349" s="157"/>
      <c r="S1349" s="157"/>
      <c r="T1349" s="157"/>
      <c r="U1349" s="158"/>
      <c r="V1349" s="201"/>
      <c r="W1349" s="202"/>
      <c r="X1349" s="169"/>
      <c r="Y1349" s="170"/>
      <c r="Z1349" s="170"/>
      <c r="AA1349" s="170"/>
      <c r="AB1349" s="170"/>
      <c r="AC1349" s="170"/>
      <c r="AD1349" s="170"/>
      <c r="AE1349" s="170"/>
      <c r="AF1349" s="170"/>
      <c r="AG1349" s="170"/>
      <c r="AH1349" s="170"/>
      <c r="AI1349" s="170"/>
      <c r="AJ1349" s="170"/>
      <c r="AK1349" s="170"/>
      <c r="AL1349" s="170"/>
      <c r="AM1349" s="171"/>
    </row>
    <row r="1350" spans="1:39" ht="12.9" customHeight="1" x14ac:dyDescent="0.2">
      <c r="B1350" s="53"/>
      <c r="C1350" s="54"/>
      <c r="D1350" s="149"/>
      <c r="E1350" s="150"/>
      <c r="F1350" s="74" t="str">
        <f>IF(VLOOKUP(A1343,入力シート!$A$8:$M$1000,5,0)="","",VLOOKUP(A1343,入力シート!$A$8:$M$1000,5,0))</f>
        <v/>
      </c>
      <c r="G1350" s="75"/>
      <c r="H1350" s="75"/>
      <c r="I1350" s="75"/>
      <c r="J1350" s="75"/>
      <c r="K1350" s="75"/>
      <c r="L1350" s="75"/>
      <c r="M1350" s="75"/>
      <c r="N1350" s="75"/>
      <c r="O1350" s="75"/>
      <c r="P1350" s="75"/>
      <c r="Q1350" s="75"/>
      <c r="R1350" s="75"/>
      <c r="S1350" s="75"/>
      <c r="T1350" s="75"/>
      <c r="U1350" s="76"/>
      <c r="V1350" s="203" t="s">
        <v>16</v>
      </c>
      <c r="W1350" s="204"/>
      <c r="X1350" s="190" t="str">
        <f>IF(Y1348="","",IF(VLOOKUP(Y1348,入力シート!$A$110:$H$1000,3,0)="","",VLOOKUP(Y1348,入力シート!$A$110:$H$1000,3,0)))</f>
        <v/>
      </c>
      <c r="Y1350" s="191"/>
      <c r="Z1350" s="191"/>
      <c r="AA1350" s="191"/>
      <c r="AB1350" s="191"/>
      <c r="AC1350" s="191"/>
      <c r="AD1350" s="191"/>
      <c r="AE1350" s="191"/>
      <c r="AF1350" s="191"/>
      <c r="AG1350" s="191"/>
      <c r="AH1350" s="191"/>
      <c r="AI1350" s="191"/>
      <c r="AJ1350" s="191"/>
      <c r="AK1350" s="191"/>
      <c r="AL1350" s="191"/>
      <c r="AM1350" s="192"/>
    </row>
    <row r="1351" spans="1:39" ht="12.9" customHeight="1" x14ac:dyDescent="0.2">
      <c r="B1351" s="53"/>
      <c r="C1351" s="54"/>
      <c r="D1351" s="149"/>
      <c r="E1351" s="150"/>
      <c r="F1351" s="77"/>
      <c r="G1351" s="78"/>
      <c r="H1351" s="78"/>
      <c r="I1351" s="78"/>
      <c r="J1351" s="78"/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9"/>
      <c r="V1351" s="201"/>
      <c r="W1351" s="202"/>
      <c r="X1351" s="103"/>
      <c r="Y1351" s="104"/>
      <c r="Z1351" s="104"/>
      <c r="AA1351" s="104"/>
      <c r="AB1351" s="104"/>
      <c r="AC1351" s="104"/>
      <c r="AD1351" s="104"/>
      <c r="AE1351" s="104"/>
      <c r="AF1351" s="104"/>
      <c r="AG1351" s="104"/>
      <c r="AH1351" s="104"/>
      <c r="AI1351" s="104"/>
      <c r="AJ1351" s="104"/>
      <c r="AK1351" s="104"/>
      <c r="AL1351" s="104"/>
      <c r="AM1351" s="105"/>
    </row>
    <row r="1352" spans="1:39" ht="12.9" customHeight="1" x14ac:dyDescent="0.2">
      <c r="B1352" s="53"/>
      <c r="C1352" s="54"/>
      <c r="D1352" s="149"/>
      <c r="E1352" s="150"/>
      <c r="F1352" s="77"/>
      <c r="G1352" s="78"/>
      <c r="H1352" s="78"/>
      <c r="I1352" s="78"/>
      <c r="J1352" s="78"/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9"/>
      <c r="V1352" s="205" t="s">
        <v>14</v>
      </c>
      <c r="W1352" s="206"/>
      <c r="X1352" s="190" t="str">
        <f>IF(VLOOKUP(A1343,入力シート!$A$8:$M$1000,9,0)="","",VLOOKUP(A1343,入力シート!$A$8:$M$1000,9,0))</f>
        <v/>
      </c>
      <c r="Y1352" s="211"/>
      <c r="Z1352" s="209" t="s">
        <v>17</v>
      </c>
      <c r="AA1352" s="206"/>
      <c r="AB1352" s="218" t="str">
        <f>IF(VLOOKUP(A1343,入力シート!$A$8:$M$1000,12,0)="","",VLOOKUP(A1343,入力シート!$A$8:$M$1000,12,0))</f>
        <v/>
      </c>
      <c r="AC1352" s="219"/>
      <c r="AD1352" s="219"/>
      <c r="AE1352" s="220"/>
      <c r="AF1352" s="209" t="s">
        <v>18</v>
      </c>
      <c r="AG1352" s="206"/>
      <c r="AH1352" s="214" t="str">
        <f>IF(X1352="","",IF(AB1352="","",X1352*AB1352))</f>
        <v/>
      </c>
      <c r="AI1352" s="215"/>
      <c r="AJ1352" s="215"/>
      <c r="AK1352" s="215"/>
      <c r="AL1352" s="215"/>
      <c r="AM1352" s="224"/>
    </row>
    <row r="1353" spans="1:39" ht="12.9" customHeight="1" thickBot="1" x14ac:dyDescent="0.25">
      <c r="B1353" s="53"/>
      <c r="C1353" s="54"/>
      <c r="D1353" s="151"/>
      <c r="E1353" s="152"/>
      <c r="F1353" s="80"/>
      <c r="G1353" s="81"/>
      <c r="H1353" s="81"/>
      <c r="I1353" s="81"/>
      <c r="J1353" s="81"/>
      <c r="K1353" s="81"/>
      <c r="L1353" s="81"/>
      <c r="M1353" s="81"/>
      <c r="N1353" s="81"/>
      <c r="O1353" s="81"/>
      <c r="P1353" s="81"/>
      <c r="Q1353" s="81"/>
      <c r="R1353" s="81"/>
      <c r="S1353" s="81"/>
      <c r="T1353" s="81"/>
      <c r="U1353" s="82"/>
      <c r="V1353" s="207"/>
      <c r="W1353" s="208"/>
      <c r="X1353" s="212"/>
      <c r="Y1353" s="213"/>
      <c r="Z1353" s="210"/>
      <c r="AA1353" s="208"/>
      <c r="AB1353" s="221"/>
      <c r="AC1353" s="222"/>
      <c r="AD1353" s="222"/>
      <c r="AE1353" s="223"/>
      <c r="AF1353" s="210"/>
      <c r="AG1353" s="208"/>
      <c r="AH1353" s="216"/>
      <c r="AI1353" s="217"/>
      <c r="AJ1353" s="217"/>
      <c r="AK1353" s="217"/>
      <c r="AL1353" s="217"/>
      <c r="AM1353" s="225"/>
    </row>
    <row r="1354" spans="1:39" ht="12.9" customHeight="1" thickTop="1" x14ac:dyDescent="0.2">
      <c r="B1354" s="53"/>
      <c r="C1354" s="54"/>
      <c r="D1354" s="35" t="s">
        <v>10</v>
      </c>
      <c r="E1354" s="36"/>
      <c r="F1354" s="39" t="str">
        <f>IF(VLOOKUP(A1343,入力シート!$A$8:$M$1000,6,0)="","",VLOOKUP(A1343,入力シート!$A$8:$M$1000,6,0))</f>
        <v/>
      </c>
      <c r="G1354" s="40"/>
      <c r="H1354" s="40"/>
      <c r="I1354" s="40"/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1"/>
      <c r="V1354" s="45"/>
      <c r="W1354" s="46"/>
      <c r="X1354" s="46"/>
      <c r="Y1354" s="46"/>
      <c r="Z1354" s="46"/>
      <c r="AA1354" s="46"/>
      <c r="AB1354" s="46"/>
      <c r="AC1354" s="46"/>
      <c r="AD1354" s="46"/>
      <c r="AE1354" s="46"/>
      <c r="AF1354" s="46"/>
      <c r="AG1354" s="46"/>
      <c r="AH1354" s="46"/>
      <c r="AI1354" s="46"/>
      <c r="AJ1354" s="46"/>
      <c r="AK1354" s="46"/>
      <c r="AL1354" s="46"/>
      <c r="AM1354" s="46"/>
    </row>
    <row r="1355" spans="1:39" ht="12.9" customHeight="1" thickBot="1" x14ac:dyDescent="0.25">
      <c r="B1355" s="55"/>
      <c r="C1355" s="56"/>
      <c r="D1355" s="37"/>
      <c r="E1355" s="38"/>
      <c r="F1355" s="42"/>
      <c r="G1355" s="43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4"/>
      <c r="V1355" s="47"/>
      <c r="W1355" s="48"/>
      <c r="X1355" s="48"/>
      <c r="Y1355" s="48"/>
      <c r="Z1355" s="48"/>
      <c r="AA1355" s="48"/>
      <c r="AB1355" s="48"/>
      <c r="AC1355" s="48"/>
      <c r="AD1355" s="48"/>
      <c r="AE1355" s="48"/>
      <c r="AF1355" s="48"/>
      <c r="AG1355" s="48"/>
      <c r="AH1355" s="48"/>
      <c r="AI1355" s="48"/>
      <c r="AJ1355" s="48"/>
      <c r="AK1355" s="48"/>
      <c r="AL1355" s="48"/>
      <c r="AM1355" s="48"/>
    </row>
    <row r="1356" spans="1:39" ht="14.1" customHeight="1" thickTop="1" x14ac:dyDescent="0.2">
      <c r="A1356" s="1">
        <f>+A1343+1</f>
        <v>83</v>
      </c>
      <c r="B1356" s="51" t="s">
        <v>1082</v>
      </c>
      <c r="C1356" s="52"/>
      <c r="D1356" s="147" t="s">
        <v>5</v>
      </c>
      <c r="E1356" s="148"/>
      <c r="F1356" s="63" t="s">
        <v>8</v>
      </c>
      <c r="G1356" s="64"/>
      <c r="H1356" s="64"/>
      <c r="I1356" s="65"/>
      <c r="J1356" s="65"/>
      <c r="K1356" s="65"/>
      <c r="L1356" s="65"/>
      <c r="M1356" s="65"/>
      <c r="N1356" s="65"/>
      <c r="O1356" s="65"/>
      <c r="P1356" s="65"/>
      <c r="Q1356" s="65"/>
      <c r="R1356" s="65"/>
      <c r="S1356" s="65"/>
      <c r="T1356" s="65"/>
      <c r="U1356" s="65"/>
      <c r="V1356" s="193" t="s">
        <v>13</v>
      </c>
      <c r="W1356" s="194"/>
      <c r="X1356" s="176"/>
      <c r="Y1356" s="179" t="str">
        <f>IF(Y1361="","",VLOOKUP(Y1361,入力シート!$A$110:$H$10000,2,0))</f>
        <v/>
      </c>
      <c r="Z1356" s="179"/>
      <c r="AA1356" s="179"/>
      <c r="AB1356" s="179"/>
      <c r="AC1356" s="179"/>
      <c r="AD1356" s="179"/>
      <c r="AE1356" s="179"/>
      <c r="AF1356" s="179"/>
      <c r="AG1356" s="179"/>
      <c r="AH1356" s="179"/>
      <c r="AI1356" s="179"/>
      <c r="AJ1356" s="179"/>
      <c r="AK1356" s="179"/>
      <c r="AL1356" s="179"/>
      <c r="AM1356" s="180"/>
    </row>
    <row r="1357" spans="1:39" ht="12.6" customHeight="1" x14ac:dyDescent="0.2">
      <c r="B1357" s="53"/>
      <c r="C1357" s="54"/>
      <c r="D1357" s="149"/>
      <c r="E1357" s="150"/>
      <c r="F1357" s="161" t="str">
        <f>IF(VLOOKUP(A1356,入力シート!$A$8:$M$1000,2,0)="","",IF(VLOOKUP(A1356,入力シート!$A$8:$M$1000,3,0)="","",VLOOKUP(A1356,入力シート!$A$8:$M$1000,2,0)))</f>
        <v/>
      </c>
      <c r="G1357" s="162"/>
      <c r="H1357" s="162"/>
      <c r="I1357" s="162"/>
      <c r="J1357" s="162"/>
      <c r="K1357" s="162"/>
      <c r="L1357" s="162"/>
      <c r="M1357" s="162"/>
      <c r="N1357" s="162"/>
      <c r="O1357" s="162"/>
      <c r="P1357" s="162"/>
      <c r="Q1357" s="162"/>
      <c r="R1357" s="162"/>
      <c r="S1357" s="162"/>
      <c r="T1357" s="2"/>
      <c r="U1357" s="2"/>
      <c r="V1357" s="195"/>
      <c r="W1357" s="196"/>
      <c r="X1357" s="177"/>
      <c r="Y1357" s="172"/>
      <c r="Z1357" s="172"/>
      <c r="AA1357" s="172"/>
      <c r="AB1357" s="172"/>
      <c r="AC1357" s="172"/>
      <c r="AD1357" s="172"/>
      <c r="AE1357" s="172"/>
      <c r="AF1357" s="172"/>
      <c r="AG1357" s="172"/>
      <c r="AH1357" s="172"/>
      <c r="AI1357" s="172"/>
      <c r="AJ1357" s="172"/>
      <c r="AK1357" s="172"/>
      <c r="AL1357" s="172"/>
      <c r="AM1357" s="181"/>
    </row>
    <row r="1358" spans="1:39" ht="12.6" customHeight="1" x14ac:dyDescent="0.2">
      <c r="B1358" s="53"/>
      <c r="C1358" s="54"/>
      <c r="D1358" s="149"/>
      <c r="E1358" s="150"/>
      <c r="F1358" s="163"/>
      <c r="G1358" s="164"/>
      <c r="H1358" s="164"/>
      <c r="I1358" s="164"/>
      <c r="J1358" s="164"/>
      <c r="K1358" s="164"/>
      <c r="L1358" s="164"/>
      <c r="M1358" s="164"/>
      <c r="N1358" s="164"/>
      <c r="O1358" s="164"/>
      <c r="P1358" s="164"/>
      <c r="Q1358" s="164"/>
      <c r="R1358" s="164"/>
      <c r="S1358" s="164"/>
      <c r="T1358" s="2"/>
      <c r="U1358" s="2"/>
      <c r="V1358" s="195"/>
      <c r="W1358" s="196"/>
      <c r="X1358" s="177"/>
      <c r="Y1358" s="172"/>
      <c r="Z1358" s="172"/>
      <c r="AA1358" s="172"/>
      <c r="AB1358" s="172"/>
      <c r="AC1358" s="172"/>
      <c r="AD1358" s="172"/>
      <c r="AE1358" s="172"/>
      <c r="AF1358" s="172"/>
      <c r="AG1358" s="172"/>
      <c r="AH1358" s="172"/>
      <c r="AI1358" s="172"/>
      <c r="AJ1358" s="172"/>
      <c r="AK1358" s="172"/>
      <c r="AL1358" s="172"/>
      <c r="AM1358" s="181"/>
    </row>
    <row r="1359" spans="1:39" ht="12.9" customHeight="1" x14ac:dyDescent="0.2">
      <c r="B1359" s="53"/>
      <c r="C1359" s="54"/>
      <c r="D1359" s="149"/>
      <c r="E1359" s="150"/>
      <c r="F1359" s="66" t="str">
        <f>IF(VLOOKUP(A1356,入力シート!$A$8:$M$1000,2,0)="","",IF(VLOOKUP(A1356,入力シート!$A$8:$M$1000,3,0)="",VLOOKUP(A1356,入力シート!$A$8:$M$1000,2,0),VLOOKUP(A1356,入力シート!$A$8:$M$1000,3,0)))</f>
        <v/>
      </c>
      <c r="G1359" s="67"/>
      <c r="H1359" s="67"/>
      <c r="I1359" s="67"/>
      <c r="J1359" s="67"/>
      <c r="K1359" s="67"/>
      <c r="L1359" s="67"/>
      <c r="M1359" s="67"/>
      <c r="N1359" s="67"/>
      <c r="O1359" s="67"/>
      <c r="P1359" s="67"/>
      <c r="Q1359" s="67"/>
      <c r="R1359" s="67"/>
      <c r="S1359" s="67"/>
      <c r="T1359" s="70" t="s">
        <v>9</v>
      </c>
      <c r="U1359" s="70"/>
      <c r="V1359" s="195"/>
      <c r="W1359" s="196"/>
      <c r="X1359" s="177"/>
      <c r="Y1359" s="172"/>
      <c r="Z1359" s="172"/>
      <c r="AA1359" s="172"/>
      <c r="AB1359" s="172"/>
      <c r="AC1359" s="172"/>
      <c r="AD1359" s="172"/>
      <c r="AE1359" s="172"/>
      <c r="AF1359" s="172"/>
      <c r="AG1359" s="172"/>
      <c r="AH1359" s="172"/>
      <c r="AI1359" s="172"/>
      <c r="AJ1359" s="172"/>
      <c r="AK1359" s="172"/>
      <c r="AL1359" s="172"/>
      <c r="AM1359" s="181"/>
    </row>
    <row r="1360" spans="1:39" ht="12.9" customHeight="1" thickBot="1" x14ac:dyDescent="0.25">
      <c r="B1360" s="53"/>
      <c r="C1360" s="54"/>
      <c r="D1360" s="151"/>
      <c r="E1360" s="152"/>
      <c r="F1360" s="68"/>
      <c r="G1360" s="69"/>
      <c r="H1360" s="69"/>
      <c r="I1360" s="69"/>
      <c r="J1360" s="69"/>
      <c r="K1360" s="69"/>
      <c r="L1360" s="69"/>
      <c r="M1360" s="69"/>
      <c r="N1360" s="69"/>
      <c r="O1360" s="69"/>
      <c r="P1360" s="69"/>
      <c r="Q1360" s="69"/>
      <c r="R1360" s="69"/>
      <c r="S1360" s="69"/>
      <c r="T1360" s="71"/>
      <c r="U1360" s="71"/>
      <c r="V1360" s="197"/>
      <c r="W1360" s="198"/>
      <c r="X1360" s="178"/>
      <c r="Y1360" s="182"/>
      <c r="Z1360" s="182"/>
      <c r="AA1360" s="182"/>
      <c r="AB1360" s="182"/>
      <c r="AC1360" s="182"/>
      <c r="AD1360" s="182"/>
      <c r="AE1360" s="182"/>
      <c r="AF1360" s="182"/>
      <c r="AG1360" s="182"/>
      <c r="AH1360" s="182"/>
      <c r="AI1360" s="182"/>
      <c r="AJ1360" s="182"/>
      <c r="AK1360" s="182"/>
      <c r="AL1360" s="182"/>
      <c r="AM1360" s="183"/>
    </row>
    <row r="1361" spans="1:39" ht="12.9" customHeight="1" x14ac:dyDescent="0.2">
      <c r="B1361" s="53"/>
      <c r="C1361" s="54"/>
      <c r="D1361" s="153" t="s">
        <v>7</v>
      </c>
      <c r="E1361" s="154"/>
      <c r="F1361" s="159" t="s">
        <v>12</v>
      </c>
      <c r="G1361" s="165" t="str">
        <f>IF(VLOOKUP(A1356,入力シート!$A$8:$M$1000,4,0)="","",VLOOKUP(A1356,入力シート!$A$8:$M$1000,4,0))</f>
        <v/>
      </c>
      <c r="H1361" s="166"/>
      <c r="I1361" s="166"/>
      <c r="J1361" s="166"/>
      <c r="K1361" s="166"/>
      <c r="L1361" s="166"/>
      <c r="M1361" s="155"/>
      <c r="N1361" s="155"/>
      <c r="O1361" s="155"/>
      <c r="P1361" s="155"/>
      <c r="Q1361" s="155"/>
      <c r="R1361" s="155"/>
      <c r="S1361" s="155"/>
      <c r="T1361" s="155"/>
      <c r="U1361" s="156"/>
      <c r="V1361" s="199" t="s">
        <v>15</v>
      </c>
      <c r="W1361" s="200"/>
      <c r="X1361" s="173"/>
      <c r="Y1361" s="174" t="str">
        <f>IF(VLOOKUP(A1356,入力シート!$A$8:$M$1000,7,0)="","",VLOOKUP(A1356,入力シート!$A$8:$M$1000,7,0))</f>
        <v/>
      </c>
      <c r="Z1361" s="174"/>
      <c r="AA1361" s="174"/>
      <c r="AB1361" s="174"/>
      <c r="AC1361" s="174"/>
      <c r="AD1361" s="174"/>
      <c r="AE1361" s="174"/>
      <c r="AF1361" s="174"/>
      <c r="AG1361" s="174"/>
      <c r="AH1361" s="174"/>
      <c r="AI1361" s="174"/>
      <c r="AJ1361" s="174"/>
      <c r="AK1361" s="174"/>
      <c r="AL1361" s="174"/>
      <c r="AM1361" s="175"/>
    </row>
    <row r="1362" spans="1:39" ht="12.9" customHeight="1" x14ac:dyDescent="0.2">
      <c r="B1362" s="53"/>
      <c r="C1362" s="54"/>
      <c r="D1362" s="149"/>
      <c r="E1362" s="150"/>
      <c r="F1362" s="160"/>
      <c r="G1362" s="167"/>
      <c r="H1362" s="168"/>
      <c r="I1362" s="168"/>
      <c r="J1362" s="168"/>
      <c r="K1362" s="168"/>
      <c r="L1362" s="168"/>
      <c r="M1362" s="157"/>
      <c r="N1362" s="157"/>
      <c r="O1362" s="157"/>
      <c r="P1362" s="157"/>
      <c r="Q1362" s="157"/>
      <c r="R1362" s="157"/>
      <c r="S1362" s="157"/>
      <c r="T1362" s="157"/>
      <c r="U1362" s="158"/>
      <c r="V1362" s="201"/>
      <c r="W1362" s="202"/>
      <c r="X1362" s="169"/>
      <c r="Y1362" s="170"/>
      <c r="Z1362" s="170"/>
      <c r="AA1362" s="170"/>
      <c r="AB1362" s="170"/>
      <c r="AC1362" s="170"/>
      <c r="AD1362" s="170"/>
      <c r="AE1362" s="170"/>
      <c r="AF1362" s="170"/>
      <c r="AG1362" s="170"/>
      <c r="AH1362" s="170"/>
      <c r="AI1362" s="170"/>
      <c r="AJ1362" s="170"/>
      <c r="AK1362" s="170"/>
      <c r="AL1362" s="170"/>
      <c r="AM1362" s="171"/>
    </row>
    <row r="1363" spans="1:39" ht="12.9" customHeight="1" x14ac:dyDescent="0.2">
      <c r="B1363" s="53"/>
      <c r="C1363" s="54"/>
      <c r="D1363" s="149"/>
      <c r="E1363" s="150"/>
      <c r="F1363" s="74" t="str">
        <f>IF(VLOOKUP(A1356,入力シート!$A$8:$M$1000,5,0)="","",VLOOKUP(A1356,入力シート!$A$8:$M$1000,5,0))</f>
        <v/>
      </c>
      <c r="G1363" s="75"/>
      <c r="H1363" s="75"/>
      <c r="I1363" s="75"/>
      <c r="J1363" s="75"/>
      <c r="K1363" s="75"/>
      <c r="L1363" s="75"/>
      <c r="M1363" s="75"/>
      <c r="N1363" s="75"/>
      <c r="O1363" s="75"/>
      <c r="P1363" s="75"/>
      <c r="Q1363" s="75"/>
      <c r="R1363" s="75"/>
      <c r="S1363" s="75"/>
      <c r="T1363" s="75"/>
      <c r="U1363" s="76"/>
      <c r="V1363" s="203" t="s">
        <v>16</v>
      </c>
      <c r="W1363" s="204"/>
      <c r="X1363" s="190" t="str">
        <f>IF(Y1361="","",IF(VLOOKUP(Y1361,入力シート!$A$110:$H$1000,3,0)="","",VLOOKUP(Y1361,入力シート!$A$110:$H$1000,3,0)))</f>
        <v/>
      </c>
      <c r="Y1363" s="191"/>
      <c r="Z1363" s="191"/>
      <c r="AA1363" s="191"/>
      <c r="AB1363" s="191"/>
      <c r="AC1363" s="191"/>
      <c r="AD1363" s="191"/>
      <c r="AE1363" s="191"/>
      <c r="AF1363" s="191"/>
      <c r="AG1363" s="191"/>
      <c r="AH1363" s="191"/>
      <c r="AI1363" s="191"/>
      <c r="AJ1363" s="191"/>
      <c r="AK1363" s="191"/>
      <c r="AL1363" s="191"/>
      <c r="AM1363" s="192"/>
    </row>
    <row r="1364" spans="1:39" ht="12.9" customHeight="1" x14ac:dyDescent="0.2">
      <c r="B1364" s="53"/>
      <c r="C1364" s="54"/>
      <c r="D1364" s="149"/>
      <c r="E1364" s="150"/>
      <c r="F1364" s="77"/>
      <c r="G1364" s="78"/>
      <c r="H1364" s="78"/>
      <c r="I1364" s="78"/>
      <c r="J1364" s="78"/>
      <c r="K1364" s="78"/>
      <c r="L1364" s="78"/>
      <c r="M1364" s="78"/>
      <c r="N1364" s="78"/>
      <c r="O1364" s="78"/>
      <c r="P1364" s="78"/>
      <c r="Q1364" s="78"/>
      <c r="R1364" s="78"/>
      <c r="S1364" s="78"/>
      <c r="T1364" s="78"/>
      <c r="U1364" s="79"/>
      <c r="V1364" s="201"/>
      <c r="W1364" s="202"/>
      <c r="X1364" s="103"/>
      <c r="Y1364" s="104"/>
      <c r="Z1364" s="104"/>
      <c r="AA1364" s="104"/>
      <c r="AB1364" s="104"/>
      <c r="AC1364" s="104"/>
      <c r="AD1364" s="104"/>
      <c r="AE1364" s="104"/>
      <c r="AF1364" s="104"/>
      <c r="AG1364" s="104"/>
      <c r="AH1364" s="104"/>
      <c r="AI1364" s="104"/>
      <c r="AJ1364" s="104"/>
      <c r="AK1364" s="104"/>
      <c r="AL1364" s="104"/>
      <c r="AM1364" s="105"/>
    </row>
    <row r="1365" spans="1:39" ht="12.9" customHeight="1" x14ac:dyDescent="0.2">
      <c r="B1365" s="53"/>
      <c r="C1365" s="54"/>
      <c r="D1365" s="149"/>
      <c r="E1365" s="150"/>
      <c r="F1365" s="77"/>
      <c r="G1365" s="78"/>
      <c r="H1365" s="78"/>
      <c r="I1365" s="78"/>
      <c r="J1365" s="78"/>
      <c r="K1365" s="78"/>
      <c r="L1365" s="78"/>
      <c r="M1365" s="78"/>
      <c r="N1365" s="78"/>
      <c r="O1365" s="78"/>
      <c r="P1365" s="78"/>
      <c r="Q1365" s="78"/>
      <c r="R1365" s="78"/>
      <c r="S1365" s="78"/>
      <c r="T1365" s="78"/>
      <c r="U1365" s="79"/>
      <c r="V1365" s="205" t="s">
        <v>14</v>
      </c>
      <c r="W1365" s="206"/>
      <c r="X1365" s="190" t="str">
        <f>IF(VLOOKUP(A1356,入力シート!$A$8:$M$1000,9,0)="","",VLOOKUP(A1356,入力シート!$A$8:$M$1000,9,0))</f>
        <v/>
      </c>
      <c r="Y1365" s="211"/>
      <c r="Z1365" s="209" t="s">
        <v>17</v>
      </c>
      <c r="AA1365" s="206"/>
      <c r="AB1365" s="218" t="str">
        <f>IF(VLOOKUP(A1356,入力シート!$A$8:$M$1000,12,0)="","",VLOOKUP(A1356,入力シート!$A$8:$M$1000,12,0))</f>
        <v/>
      </c>
      <c r="AC1365" s="219"/>
      <c r="AD1365" s="219"/>
      <c r="AE1365" s="220"/>
      <c r="AF1365" s="209" t="s">
        <v>18</v>
      </c>
      <c r="AG1365" s="206"/>
      <c r="AH1365" s="214" t="str">
        <f>IF(X1365="","",IF(AB1365="","",X1365*AB1365))</f>
        <v/>
      </c>
      <c r="AI1365" s="215"/>
      <c r="AJ1365" s="215"/>
      <c r="AK1365" s="215"/>
      <c r="AL1365" s="215"/>
      <c r="AM1365" s="224"/>
    </row>
    <row r="1366" spans="1:39" ht="12.9" customHeight="1" thickBot="1" x14ac:dyDescent="0.25">
      <c r="B1366" s="53"/>
      <c r="C1366" s="54"/>
      <c r="D1366" s="151"/>
      <c r="E1366" s="152"/>
      <c r="F1366" s="80"/>
      <c r="G1366" s="81"/>
      <c r="H1366" s="81"/>
      <c r="I1366" s="81"/>
      <c r="J1366" s="81"/>
      <c r="K1366" s="81"/>
      <c r="L1366" s="81"/>
      <c r="M1366" s="81"/>
      <c r="N1366" s="81"/>
      <c r="O1366" s="81"/>
      <c r="P1366" s="81"/>
      <c r="Q1366" s="81"/>
      <c r="R1366" s="81"/>
      <c r="S1366" s="81"/>
      <c r="T1366" s="81"/>
      <c r="U1366" s="82"/>
      <c r="V1366" s="207"/>
      <c r="W1366" s="208"/>
      <c r="X1366" s="212"/>
      <c r="Y1366" s="213"/>
      <c r="Z1366" s="210"/>
      <c r="AA1366" s="208"/>
      <c r="AB1366" s="221"/>
      <c r="AC1366" s="222"/>
      <c r="AD1366" s="222"/>
      <c r="AE1366" s="223"/>
      <c r="AF1366" s="210"/>
      <c r="AG1366" s="208"/>
      <c r="AH1366" s="216"/>
      <c r="AI1366" s="217"/>
      <c r="AJ1366" s="217"/>
      <c r="AK1366" s="217"/>
      <c r="AL1366" s="217"/>
      <c r="AM1366" s="225"/>
    </row>
    <row r="1367" spans="1:39" ht="12.9" customHeight="1" thickTop="1" x14ac:dyDescent="0.2">
      <c r="B1367" s="53"/>
      <c r="C1367" s="54"/>
      <c r="D1367" s="35" t="s">
        <v>10</v>
      </c>
      <c r="E1367" s="36"/>
      <c r="F1367" s="39" t="str">
        <f>IF(VLOOKUP(A1356,入力シート!$A$8:$M$1000,6,0)="","",VLOOKUP(A1356,入力シート!$A$8:$M$1000,6,0))</f>
        <v/>
      </c>
      <c r="G1367" s="40"/>
      <c r="H1367" s="40"/>
      <c r="I1367" s="40"/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1"/>
      <c r="V1367" s="45"/>
      <c r="W1367" s="46"/>
      <c r="X1367" s="46"/>
      <c r="Y1367" s="46"/>
      <c r="Z1367" s="46"/>
      <c r="AA1367" s="46"/>
      <c r="AB1367" s="46"/>
      <c r="AC1367" s="46"/>
      <c r="AD1367" s="46"/>
      <c r="AE1367" s="46"/>
      <c r="AF1367" s="46"/>
      <c r="AG1367" s="46"/>
      <c r="AH1367" s="46"/>
      <c r="AI1367" s="46"/>
      <c r="AJ1367" s="46"/>
      <c r="AK1367" s="46"/>
      <c r="AL1367" s="46"/>
      <c r="AM1367" s="46"/>
    </row>
    <row r="1368" spans="1:39" ht="12.9" customHeight="1" thickBot="1" x14ac:dyDescent="0.25">
      <c r="B1368" s="55"/>
      <c r="C1368" s="56"/>
      <c r="D1368" s="37"/>
      <c r="E1368" s="38"/>
      <c r="F1368" s="42"/>
      <c r="G1368" s="43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4"/>
      <c r="V1368" s="47"/>
      <c r="W1368" s="48"/>
      <c r="X1368" s="48"/>
      <c r="Y1368" s="48"/>
      <c r="Z1368" s="48"/>
      <c r="AA1368" s="48"/>
      <c r="AB1368" s="48"/>
      <c r="AC1368" s="48"/>
      <c r="AD1368" s="48"/>
      <c r="AE1368" s="48"/>
      <c r="AF1368" s="48"/>
      <c r="AG1368" s="48"/>
      <c r="AH1368" s="48"/>
      <c r="AI1368" s="48"/>
      <c r="AJ1368" s="48"/>
      <c r="AK1368" s="48"/>
      <c r="AL1368" s="48"/>
      <c r="AM1368" s="48"/>
    </row>
    <row r="1369" spans="1:39" ht="14.1" customHeight="1" thickTop="1" x14ac:dyDescent="0.2">
      <c r="A1369" s="1">
        <f>+A1356+1</f>
        <v>84</v>
      </c>
      <c r="B1369" s="51" t="s">
        <v>1083</v>
      </c>
      <c r="C1369" s="52"/>
      <c r="D1369" s="147" t="s">
        <v>5</v>
      </c>
      <c r="E1369" s="148"/>
      <c r="F1369" s="63" t="s">
        <v>8</v>
      </c>
      <c r="G1369" s="64"/>
      <c r="H1369" s="64"/>
      <c r="I1369" s="65"/>
      <c r="J1369" s="65"/>
      <c r="K1369" s="65"/>
      <c r="L1369" s="65"/>
      <c r="M1369" s="65"/>
      <c r="N1369" s="65"/>
      <c r="O1369" s="65"/>
      <c r="P1369" s="65"/>
      <c r="Q1369" s="65"/>
      <c r="R1369" s="65"/>
      <c r="S1369" s="65"/>
      <c r="T1369" s="65"/>
      <c r="U1369" s="65"/>
      <c r="V1369" s="193" t="s">
        <v>13</v>
      </c>
      <c r="W1369" s="194"/>
      <c r="X1369" s="176"/>
      <c r="Y1369" s="179" t="str">
        <f>IF(Y1374="","",VLOOKUP(Y1374,入力シート!$A$110:$H$10000,2,0))</f>
        <v/>
      </c>
      <c r="Z1369" s="179"/>
      <c r="AA1369" s="179"/>
      <c r="AB1369" s="179"/>
      <c r="AC1369" s="179"/>
      <c r="AD1369" s="179"/>
      <c r="AE1369" s="179"/>
      <c r="AF1369" s="179"/>
      <c r="AG1369" s="179"/>
      <c r="AH1369" s="179"/>
      <c r="AI1369" s="179"/>
      <c r="AJ1369" s="179"/>
      <c r="AK1369" s="179"/>
      <c r="AL1369" s="179"/>
      <c r="AM1369" s="180"/>
    </row>
    <row r="1370" spans="1:39" ht="12.6" customHeight="1" x14ac:dyDescent="0.2">
      <c r="B1370" s="53"/>
      <c r="C1370" s="54"/>
      <c r="D1370" s="149"/>
      <c r="E1370" s="150"/>
      <c r="F1370" s="161" t="str">
        <f>IF(VLOOKUP(A1369,入力シート!$A$8:$M$1000,2,0)="","",IF(VLOOKUP(A1369,入力シート!$A$8:$M$1000,3,0)="","",VLOOKUP(A1369,入力シート!$A$8:$M$1000,2,0)))</f>
        <v/>
      </c>
      <c r="G1370" s="162"/>
      <c r="H1370" s="162"/>
      <c r="I1370" s="162"/>
      <c r="J1370" s="162"/>
      <c r="K1370" s="162"/>
      <c r="L1370" s="162"/>
      <c r="M1370" s="162"/>
      <c r="N1370" s="162"/>
      <c r="O1370" s="162"/>
      <c r="P1370" s="162"/>
      <c r="Q1370" s="162"/>
      <c r="R1370" s="162"/>
      <c r="S1370" s="162"/>
      <c r="T1370" s="2"/>
      <c r="U1370" s="2"/>
      <c r="V1370" s="195"/>
      <c r="W1370" s="196"/>
      <c r="X1370" s="177"/>
      <c r="Y1370" s="172"/>
      <c r="Z1370" s="172"/>
      <c r="AA1370" s="172"/>
      <c r="AB1370" s="172"/>
      <c r="AC1370" s="172"/>
      <c r="AD1370" s="172"/>
      <c r="AE1370" s="172"/>
      <c r="AF1370" s="172"/>
      <c r="AG1370" s="172"/>
      <c r="AH1370" s="172"/>
      <c r="AI1370" s="172"/>
      <c r="AJ1370" s="172"/>
      <c r="AK1370" s="172"/>
      <c r="AL1370" s="172"/>
      <c r="AM1370" s="181"/>
    </row>
    <row r="1371" spans="1:39" ht="12.6" customHeight="1" x14ac:dyDescent="0.2">
      <c r="B1371" s="53"/>
      <c r="C1371" s="54"/>
      <c r="D1371" s="149"/>
      <c r="E1371" s="150"/>
      <c r="F1371" s="163"/>
      <c r="G1371" s="164"/>
      <c r="H1371" s="164"/>
      <c r="I1371" s="164"/>
      <c r="J1371" s="164"/>
      <c r="K1371" s="164"/>
      <c r="L1371" s="164"/>
      <c r="M1371" s="164"/>
      <c r="N1371" s="164"/>
      <c r="O1371" s="164"/>
      <c r="P1371" s="164"/>
      <c r="Q1371" s="164"/>
      <c r="R1371" s="164"/>
      <c r="S1371" s="164"/>
      <c r="T1371" s="2"/>
      <c r="U1371" s="2"/>
      <c r="V1371" s="195"/>
      <c r="W1371" s="196"/>
      <c r="X1371" s="177"/>
      <c r="Y1371" s="172"/>
      <c r="Z1371" s="172"/>
      <c r="AA1371" s="172"/>
      <c r="AB1371" s="172"/>
      <c r="AC1371" s="172"/>
      <c r="AD1371" s="172"/>
      <c r="AE1371" s="172"/>
      <c r="AF1371" s="172"/>
      <c r="AG1371" s="172"/>
      <c r="AH1371" s="172"/>
      <c r="AI1371" s="172"/>
      <c r="AJ1371" s="172"/>
      <c r="AK1371" s="172"/>
      <c r="AL1371" s="172"/>
      <c r="AM1371" s="181"/>
    </row>
    <row r="1372" spans="1:39" ht="12.9" customHeight="1" x14ac:dyDescent="0.2">
      <c r="B1372" s="53"/>
      <c r="C1372" s="54"/>
      <c r="D1372" s="149"/>
      <c r="E1372" s="150"/>
      <c r="F1372" s="66" t="str">
        <f>IF(VLOOKUP(A1369,入力シート!$A$8:$M$1000,2,0)="","",IF(VLOOKUP(A1369,入力シート!$A$8:$M$1000,3,0)="",VLOOKUP(A1369,入力シート!$A$8:$M$1000,2,0),VLOOKUP(A1369,入力シート!$A$8:$M$1000,3,0)))</f>
        <v/>
      </c>
      <c r="G1372" s="67"/>
      <c r="H1372" s="67"/>
      <c r="I1372" s="67"/>
      <c r="J1372" s="67"/>
      <c r="K1372" s="67"/>
      <c r="L1372" s="67"/>
      <c r="M1372" s="67"/>
      <c r="N1372" s="67"/>
      <c r="O1372" s="67"/>
      <c r="P1372" s="67"/>
      <c r="Q1372" s="67"/>
      <c r="R1372" s="67"/>
      <c r="S1372" s="67"/>
      <c r="T1372" s="70" t="s">
        <v>9</v>
      </c>
      <c r="U1372" s="70"/>
      <c r="V1372" s="195"/>
      <c r="W1372" s="196"/>
      <c r="X1372" s="177"/>
      <c r="Y1372" s="172"/>
      <c r="Z1372" s="172"/>
      <c r="AA1372" s="172"/>
      <c r="AB1372" s="172"/>
      <c r="AC1372" s="172"/>
      <c r="AD1372" s="172"/>
      <c r="AE1372" s="172"/>
      <c r="AF1372" s="172"/>
      <c r="AG1372" s="172"/>
      <c r="AH1372" s="172"/>
      <c r="AI1372" s="172"/>
      <c r="AJ1372" s="172"/>
      <c r="AK1372" s="172"/>
      <c r="AL1372" s="172"/>
      <c r="AM1372" s="181"/>
    </row>
    <row r="1373" spans="1:39" ht="12.9" customHeight="1" thickBot="1" x14ac:dyDescent="0.25">
      <c r="B1373" s="53"/>
      <c r="C1373" s="54"/>
      <c r="D1373" s="151"/>
      <c r="E1373" s="152"/>
      <c r="F1373" s="68"/>
      <c r="G1373" s="69"/>
      <c r="H1373" s="69"/>
      <c r="I1373" s="69"/>
      <c r="J1373" s="69"/>
      <c r="K1373" s="69"/>
      <c r="L1373" s="69"/>
      <c r="M1373" s="69"/>
      <c r="N1373" s="69"/>
      <c r="O1373" s="69"/>
      <c r="P1373" s="69"/>
      <c r="Q1373" s="69"/>
      <c r="R1373" s="69"/>
      <c r="S1373" s="69"/>
      <c r="T1373" s="71"/>
      <c r="U1373" s="71"/>
      <c r="V1373" s="197"/>
      <c r="W1373" s="198"/>
      <c r="X1373" s="178"/>
      <c r="Y1373" s="182"/>
      <c r="Z1373" s="182"/>
      <c r="AA1373" s="182"/>
      <c r="AB1373" s="182"/>
      <c r="AC1373" s="182"/>
      <c r="AD1373" s="182"/>
      <c r="AE1373" s="182"/>
      <c r="AF1373" s="182"/>
      <c r="AG1373" s="182"/>
      <c r="AH1373" s="182"/>
      <c r="AI1373" s="182"/>
      <c r="AJ1373" s="182"/>
      <c r="AK1373" s="182"/>
      <c r="AL1373" s="182"/>
      <c r="AM1373" s="183"/>
    </row>
    <row r="1374" spans="1:39" ht="12.9" customHeight="1" x14ac:dyDescent="0.2">
      <c r="B1374" s="53"/>
      <c r="C1374" s="54"/>
      <c r="D1374" s="153" t="s">
        <v>7</v>
      </c>
      <c r="E1374" s="154"/>
      <c r="F1374" s="159" t="s">
        <v>12</v>
      </c>
      <c r="G1374" s="165" t="str">
        <f>IF(VLOOKUP(A1369,入力シート!$A$8:$M$1000,4,0)="","",VLOOKUP(A1369,入力シート!$A$8:$M$1000,4,0))</f>
        <v/>
      </c>
      <c r="H1374" s="166"/>
      <c r="I1374" s="166"/>
      <c r="J1374" s="166"/>
      <c r="K1374" s="166"/>
      <c r="L1374" s="166"/>
      <c r="M1374" s="155"/>
      <c r="N1374" s="155"/>
      <c r="O1374" s="155"/>
      <c r="P1374" s="155"/>
      <c r="Q1374" s="155"/>
      <c r="R1374" s="155"/>
      <c r="S1374" s="155"/>
      <c r="T1374" s="155"/>
      <c r="U1374" s="156"/>
      <c r="V1374" s="199" t="s">
        <v>15</v>
      </c>
      <c r="W1374" s="200"/>
      <c r="X1374" s="173"/>
      <c r="Y1374" s="174" t="str">
        <f>IF(VLOOKUP(A1369,入力シート!$A$8:$M$1000,7,0)="","",VLOOKUP(A1369,入力シート!$A$8:$M$1000,7,0))</f>
        <v/>
      </c>
      <c r="Z1374" s="174"/>
      <c r="AA1374" s="174"/>
      <c r="AB1374" s="174"/>
      <c r="AC1374" s="174"/>
      <c r="AD1374" s="174"/>
      <c r="AE1374" s="174"/>
      <c r="AF1374" s="174"/>
      <c r="AG1374" s="174"/>
      <c r="AH1374" s="174"/>
      <c r="AI1374" s="174"/>
      <c r="AJ1374" s="174"/>
      <c r="AK1374" s="174"/>
      <c r="AL1374" s="174"/>
      <c r="AM1374" s="175"/>
    </row>
    <row r="1375" spans="1:39" ht="12.9" customHeight="1" x14ac:dyDescent="0.2">
      <c r="B1375" s="53"/>
      <c r="C1375" s="54"/>
      <c r="D1375" s="149"/>
      <c r="E1375" s="150"/>
      <c r="F1375" s="160"/>
      <c r="G1375" s="167"/>
      <c r="H1375" s="168"/>
      <c r="I1375" s="168"/>
      <c r="J1375" s="168"/>
      <c r="K1375" s="168"/>
      <c r="L1375" s="168"/>
      <c r="M1375" s="157"/>
      <c r="N1375" s="157"/>
      <c r="O1375" s="157"/>
      <c r="P1375" s="157"/>
      <c r="Q1375" s="157"/>
      <c r="R1375" s="157"/>
      <c r="S1375" s="157"/>
      <c r="T1375" s="157"/>
      <c r="U1375" s="158"/>
      <c r="V1375" s="201"/>
      <c r="W1375" s="202"/>
      <c r="X1375" s="169"/>
      <c r="Y1375" s="170"/>
      <c r="Z1375" s="170"/>
      <c r="AA1375" s="170"/>
      <c r="AB1375" s="170"/>
      <c r="AC1375" s="170"/>
      <c r="AD1375" s="170"/>
      <c r="AE1375" s="170"/>
      <c r="AF1375" s="170"/>
      <c r="AG1375" s="170"/>
      <c r="AH1375" s="170"/>
      <c r="AI1375" s="170"/>
      <c r="AJ1375" s="170"/>
      <c r="AK1375" s="170"/>
      <c r="AL1375" s="170"/>
      <c r="AM1375" s="171"/>
    </row>
    <row r="1376" spans="1:39" ht="12.9" customHeight="1" x14ac:dyDescent="0.2">
      <c r="B1376" s="53"/>
      <c r="C1376" s="54"/>
      <c r="D1376" s="149"/>
      <c r="E1376" s="150"/>
      <c r="F1376" s="74" t="str">
        <f>IF(VLOOKUP(A1369,入力シート!$A$8:$M$1000,5,0)="","",VLOOKUP(A1369,入力シート!$A$8:$M$1000,5,0))</f>
        <v/>
      </c>
      <c r="G1376" s="75"/>
      <c r="H1376" s="75"/>
      <c r="I1376" s="75"/>
      <c r="J1376" s="75"/>
      <c r="K1376" s="75"/>
      <c r="L1376" s="75"/>
      <c r="M1376" s="75"/>
      <c r="N1376" s="75"/>
      <c r="O1376" s="75"/>
      <c r="P1376" s="75"/>
      <c r="Q1376" s="75"/>
      <c r="R1376" s="75"/>
      <c r="S1376" s="75"/>
      <c r="T1376" s="75"/>
      <c r="U1376" s="76"/>
      <c r="V1376" s="203" t="s">
        <v>16</v>
      </c>
      <c r="W1376" s="204"/>
      <c r="X1376" s="190" t="str">
        <f>IF(Y1374="","",IF(VLOOKUP(Y1374,入力シート!$A$110:$H$1000,3,0)="","",VLOOKUP(Y1374,入力シート!$A$110:$H$1000,3,0)))</f>
        <v/>
      </c>
      <c r="Y1376" s="191"/>
      <c r="Z1376" s="191"/>
      <c r="AA1376" s="191"/>
      <c r="AB1376" s="191"/>
      <c r="AC1376" s="191"/>
      <c r="AD1376" s="191"/>
      <c r="AE1376" s="191"/>
      <c r="AF1376" s="191"/>
      <c r="AG1376" s="191"/>
      <c r="AH1376" s="191"/>
      <c r="AI1376" s="191"/>
      <c r="AJ1376" s="191"/>
      <c r="AK1376" s="191"/>
      <c r="AL1376" s="191"/>
      <c r="AM1376" s="192"/>
    </row>
    <row r="1377" spans="1:41" ht="12.9" customHeight="1" x14ac:dyDescent="0.2">
      <c r="B1377" s="53"/>
      <c r="C1377" s="54"/>
      <c r="D1377" s="149"/>
      <c r="E1377" s="150"/>
      <c r="F1377" s="77"/>
      <c r="G1377" s="78"/>
      <c r="H1377" s="78"/>
      <c r="I1377" s="78"/>
      <c r="J1377" s="78"/>
      <c r="K1377" s="78"/>
      <c r="L1377" s="78"/>
      <c r="M1377" s="78"/>
      <c r="N1377" s="78"/>
      <c r="O1377" s="78"/>
      <c r="P1377" s="78"/>
      <c r="Q1377" s="78"/>
      <c r="R1377" s="78"/>
      <c r="S1377" s="78"/>
      <c r="T1377" s="78"/>
      <c r="U1377" s="79"/>
      <c r="V1377" s="201"/>
      <c r="W1377" s="202"/>
      <c r="X1377" s="103"/>
      <c r="Y1377" s="104"/>
      <c r="Z1377" s="104"/>
      <c r="AA1377" s="104"/>
      <c r="AB1377" s="104"/>
      <c r="AC1377" s="104"/>
      <c r="AD1377" s="104"/>
      <c r="AE1377" s="104"/>
      <c r="AF1377" s="104"/>
      <c r="AG1377" s="104"/>
      <c r="AH1377" s="104"/>
      <c r="AI1377" s="104"/>
      <c r="AJ1377" s="104"/>
      <c r="AK1377" s="104"/>
      <c r="AL1377" s="104"/>
      <c r="AM1377" s="105"/>
    </row>
    <row r="1378" spans="1:41" ht="12.9" customHeight="1" x14ac:dyDescent="0.2">
      <c r="B1378" s="53"/>
      <c r="C1378" s="54"/>
      <c r="D1378" s="149"/>
      <c r="E1378" s="150"/>
      <c r="F1378" s="77"/>
      <c r="G1378" s="78"/>
      <c r="H1378" s="78"/>
      <c r="I1378" s="78"/>
      <c r="J1378" s="78"/>
      <c r="K1378" s="78"/>
      <c r="L1378" s="78"/>
      <c r="M1378" s="78"/>
      <c r="N1378" s="78"/>
      <c r="O1378" s="78"/>
      <c r="P1378" s="78"/>
      <c r="Q1378" s="78"/>
      <c r="R1378" s="78"/>
      <c r="S1378" s="78"/>
      <c r="T1378" s="78"/>
      <c r="U1378" s="79"/>
      <c r="V1378" s="205" t="s">
        <v>14</v>
      </c>
      <c r="W1378" s="206"/>
      <c r="X1378" s="190" t="str">
        <f>IF(VLOOKUP(A1369,入力シート!$A$8:$M$1000,9,0)="","",VLOOKUP(A1369,入力シート!$A$8:$M$1000,9,0))</f>
        <v/>
      </c>
      <c r="Y1378" s="211"/>
      <c r="Z1378" s="209" t="s">
        <v>17</v>
      </c>
      <c r="AA1378" s="206"/>
      <c r="AB1378" s="218" t="str">
        <f>IF(VLOOKUP(A1369,入力シート!$A$8:$M$1000,12,0)="","",VLOOKUP(A1369,入力シート!$A$8:$M$1000,12,0))</f>
        <v/>
      </c>
      <c r="AC1378" s="219"/>
      <c r="AD1378" s="219"/>
      <c r="AE1378" s="220"/>
      <c r="AF1378" s="209" t="s">
        <v>18</v>
      </c>
      <c r="AG1378" s="206"/>
      <c r="AH1378" s="214" t="str">
        <f>IF(X1378="","",IF(AB1378="","",X1378*AB1378))</f>
        <v/>
      </c>
      <c r="AI1378" s="215"/>
      <c r="AJ1378" s="215"/>
      <c r="AK1378" s="215"/>
      <c r="AL1378" s="215"/>
      <c r="AM1378" s="224"/>
    </row>
    <row r="1379" spans="1:41" ht="12.9" customHeight="1" thickBot="1" x14ac:dyDescent="0.25">
      <c r="B1379" s="53"/>
      <c r="C1379" s="54"/>
      <c r="D1379" s="151"/>
      <c r="E1379" s="152"/>
      <c r="F1379" s="80"/>
      <c r="G1379" s="81"/>
      <c r="H1379" s="81"/>
      <c r="I1379" s="81"/>
      <c r="J1379" s="81"/>
      <c r="K1379" s="81"/>
      <c r="L1379" s="81"/>
      <c r="M1379" s="81"/>
      <c r="N1379" s="81"/>
      <c r="O1379" s="81"/>
      <c r="P1379" s="81"/>
      <c r="Q1379" s="81"/>
      <c r="R1379" s="81"/>
      <c r="S1379" s="81"/>
      <c r="T1379" s="81"/>
      <c r="U1379" s="82"/>
      <c r="V1379" s="207"/>
      <c r="W1379" s="208"/>
      <c r="X1379" s="212"/>
      <c r="Y1379" s="213"/>
      <c r="Z1379" s="210"/>
      <c r="AA1379" s="208"/>
      <c r="AB1379" s="221"/>
      <c r="AC1379" s="222"/>
      <c r="AD1379" s="222"/>
      <c r="AE1379" s="223"/>
      <c r="AF1379" s="210"/>
      <c r="AG1379" s="208"/>
      <c r="AH1379" s="216"/>
      <c r="AI1379" s="217"/>
      <c r="AJ1379" s="217"/>
      <c r="AK1379" s="217"/>
      <c r="AL1379" s="217"/>
      <c r="AM1379" s="225"/>
    </row>
    <row r="1380" spans="1:41" ht="12.9" customHeight="1" thickTop="1" x14ac:dyDescent="0.2">
      <c r="B1380" s="53"/>
      <c r="C1380" s="54"/>
      <c r="D1380" s="35" t="s">
        <v>10</v>
      </c>
      <c r="E1380" s="36"/>
      <c r="F1380" s="39" t="str">
        <f>IF(VLOOKUP(A1369,入力シート!$A$8:$M$1000,6,0)="","",VLOOKUP(A1369,入力シート!$A$8:$M$1000,6,0))</f>
        <v/>
      </c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1"/>
      <c r="V1380" s="45"/>
      <c r="W1380" s="46"/>
      <c r="X1380" s="46"/>
      <c r="Y1380" s="46"/>
      <c r="Z1380" s="46"/>
      <c r="AA1380" s="46"/>
      <c r="AB1380" s="46"/>
      <c r="AC1380" s="46"/>
      <c r="AD1380" s="46"/>
      <c r="AE1380" s="46"/>
      <c r="AF1380" s="46"/>
      <c r="AG1380" s="46"/>
      <c r="AH1380" s="46"/>
      <c r="AI1380" s="46"/>
      <c r="AJ1380" s="46"/>
      <c r="AK1380" s="46"/>
      <c r="AL1380" s="46"/>
      <c r="AM1380" s="46"/>
    </row>
    <row r="1381" spans="1:41" ht="12.9" customHeight="1" thickBot="1" x14ac:dyDescent="0.25">
      <c r="B1381" s="55"/>
      <c r="C1381" s="56"/>
      <c r="D1381" s="37"/>
      <c r="E1381" s="38"/>
      <c r="F1381" s="42"/>
      <c r="G1381" s="43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4"/>
      <c r="V1381" s="47"/>
      <c r="W1381" s="48"/>
      <c r="X1381" s="48"/>
      <c r="Y1381" s="48"/>
      <c r="Z1381" s="48"/>
      <c r="AA1381" s="48"/>
      <c r="AB1381" s="48"/>
      <c r="AC1381" s="48"/>
      <c r="AD1381" s="48"/>
      <c r="AE1381" s="48"/>
      <c r="AF1381" s="48"/>
      <c r="AG1381" s="48"/>
      <c r="AH1381" s="48"/>
      <c r="AI1381" s="48"/>
      <c r="AJ1381" s="48"/>
      <c r="AK1381" s="48"/>
      <c r="AL1381" s="48"/>
      <c r="AM1381" s="48"/>
    </row>
    <row r="1382" spans="1:41" ht="14.1" customHeight="1" thickTop="1" x14ac:dyDescent="0.2">
      <c r="B1382" s="49" t="s">
        <v>24</v>
      </c>
      <c r="C1382" s="49"/>
      <c r="D1382" s="49"/>
      <c r="E1382" s="49"/>
      <c r="F1382" s="49"/>
      <c r="G1382" s="49"/>
      <c r="H1382" s="49"/>
      <c r="I1382" s="49"/>
      <c r="J1382" s="49"/>
      <c r="K1382" s="49"/>
      <c r="L1382" s="49"/>
      <c r="M1382" s="49"/>
      <c r="N1382" s="49"/>
      <c r="O1382" s="49"/>
      <c r="P1382" s="49"/>
      <c r="Q1382" s="49"/>
      <c r="R1382" s="49"/>
      <c r="S1382" s="49"/>
      <c r="T1382" s="49"/>
      <c r="U1382" s="49"/>
      <c r="AB1382" s="17" t="s">
        <v>20</v>
      </c>
      <c r="AC1382" s="18"/>
      <c r="AD1382" s="18"/>
      <c r="AE1382" s="19"/>
      <c r="AF1382" s="11" t="s">
        <v>21</v>
      </c>
      <c r="AG1382" s="12"/>
      <c r="AH1382" s="12"/>
      <c r="AI1382" s="12"/>
      <c r="AJ1382" s="12"/>
      <c r="AK1382" s="12"/>
      <c r="AL1382" s="12"/>
      <c r="AM1382" s="13"/>
    </row>
    <row r="1383" spans="1:41" ht="14.1" customHeight="1" x14ac:dyDescent="0.2">
      <c r="B1383" s="50"/>
      <c r="C1383" s="50"/>
      <c r="D1383" s="50"/>
      <c r="E1383" s="50"/>
      <c r="F1383" s="50"/>
      <c r="G1383" s="50"/>
      <c r="H1383" s="50"/>
      <c r="I1383" s="50"/>
      <c r="J1383" s="50"/>
      <c r="K1383" s="50"/>
      <c r="L1383" s="50"/>
      <c r="M1383" s="50"/>
      <c r="N1383" s="50"/>
      <c r="O1383" s="50"/>
      <c r="P1383" s="50"/>
      <c r="Q1383" s="50"/>
      <c r="R1383" s="50"/>
      <c r="S1383" s="50"/>
      <c r="T1383" s="50"/>
      <c r="U1383" s="50"/>
      <c r="AB1383" s="20"/>
      <c r="AC1383" s="21"/>
      <c r="AD1383" s="21"/>
      <c r="AE1383" s="22"/>
      <c r="AF1383" s="14"/>
      <c r="AG1383" s="15"/>
      <c r="AH1383" s="15"/>
      <c r="AI1383" s="15"/>
      <c r="AJ1383" s="15"/>
      <c r="AK1383" s="15"/>
      <c r="AL1383" s="15"/>
      <c r="AM1383" s="16"/>
    </row>
    <row r="1384" spans="1:41" ht="14.1" customHeight="1" x14ac:dyDescent="0.2">
      <c r="B1384" s="17" t="s">
        <v>25</v>
      </c>
      <c r="C1384" s="18"/>
      <c r="D1384" s="18"/>
      <c r="E1384" s="19"/>
      <c r="F1384" s="11"/>
      <c r="G1384" s="12"/>
      <c r="H1384" s="12"/>
      <c r="I1384" s="12"/>
      <c r="J1384" s="12"/>
      <c r="K1384" s="13"/>
      <c r="L1384" s="17" t="s">
        <v>26</v>
      </c>
      <c r="M1384" s="18"/>
      <c r="N1384" s="18"/>
      <c r="O1384" s="19"/>
      <c r="P1384" s="11"/>
      <c r="Q1384" s="12"/>
      <c r="R1384" s="12"/>
      <c r="S1384" s="12"/>
      <c r="T1384" s="12"/>
      <c r="U1384" s="13"/>
      <c r="W1384" s="23" t="s">
        <v>23</v>
      </c>
      <c r="X1384" s="25" t="str">
        <f>IF(SUM(X1339,X1352,X1365,X1378)=0,"",SUM(X1339,X1352,X1365,X1378))</f>
        <v/>
      </c>
      <c r="Y1384" s="18"/>
      <c r="Z1384" s="26"/>
      <c r="AA1384" s="23" t="s">
        <v>18</v>
      </c>
      <c r="AB1384" s="29" t="str">
        <f>IF(SUM(AH1339,AH1352,AH1365,AH1378)=0,"",SUM(AH1339,AH1352,AH1365,AH1378))</f>
        <v/>
      </c>
      <c r="AC1384" s="30"/>
      <c r="AD1384" s="30"/>
      <c r="AE1384" s="30"/>
      <c r="AF1384" s="30"/>
      <c r="AG1384" s="30"/>
      <c r="AH1384" s="31"/>
      <c r="AI1384" s="23" t="s">
        <v>22</v>
      </c>
      <c r="AJ1384" s="11"/>
      <c r="AK1384" s="12"/>
      <c r="AL1384" s="12"/>
      <c r="AM1384" s="13"/>
    </row>
    <row r="1385" spans="1:41" ht="14.1" customHeight="1" x14ac:dyDescent="0.2">
      <c r="B1385" s="20"/>
      <c r="C1385" s="21"/>
      <c r="D1385" s="21"/>
      <c r="E1385" s="22"/>
      <c r="F1385" s="14"/>
      <c r="G1385" s="15"/>
      <c r="H1385" s="15"/>
      <c r="I1385" s="15"/>
      <c r="J1385" s="15"/>
      <c r="K1385" s="16"/>
      <c r="L1385" s="20"/>
      <c r="M1385" s="21"/>
      <c r="N1385" s="21"/>
      <c r="O1385" s="22"/>
      <c r="P1385" s="14"/>
      <c r="Q1385" s="15"/>
      <c r="R1385" s="15"/>
      <c r="S1385" s="15"/>
      <c r="T1385" s="15"/>
      <c r="U1385" s="16"/>
      <c r="W1385" s="24"/>
      <c r="X1385" s="27"/>
      <c r="Y1385" s="21"/>
      <c r="Z1385" s="28"/>
      <c r="AA1385" s="24"/>
      <c r="AB1385" s="32"/>
      <c r="AC1385" s="33"/>
      <c r="AD1385" s="33"/>
      <c r="AE1385" s="33"/>
      <c r="AF1385" s="33"/>
      <c r="AG1385" s="33"/>
      <c r="AH1385" s="34"/>
      <c r="AI1385" s="24"/>
      <c r="AJ1385" s="14"/>
      <c r="AK1385" s="15"/>
      <c r="AL1385" s="15"/>
      <c r="AM1385" s="16"/>
    </row>
    <row r="1387" spans="1:41" ht="23.1" customHeight="1" x14ac:dyDescent="0.2">
      <c r="A1387" s="127" t="s">
        <v>1089</v>
      </c>
      <c r="B1387" s="9" t="s">
        <v>27</v>
      </c>
      <c r="C1387" s="9"/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5"/>
      <c r="X1387" s="5"/>
      <c r="Y1387" s="6"/>
      <c r="Z1387" s="226" t="s">
        <v>3</v>
      </c>
      <c r="AA1387" s="227"/>
      <c r="AB1387" s="227"/>
      <c r="AC1387" s="227"/>
      <c r="AD1387" s="227"/>
      <c r="AE1387" s="228"/>
      <c r="AF1387" s="186" t="s">
        <v>4</v>
      </c>
      <c r="AG1387" s="187"/>
      <c r="AH1387" s="191" t="str">
        <f>IF(F1390="","",A1389)</f>
        <v/>
      </c>
      <c r="AI1387" s="191"/>
      <c r="AJ1387" s="184" t="s">
        <v>2</v>
      </c>
      <c r="AK1387" s="191" t="str">
        <f>IF(F1390="","",AK1321)</f>
        <v/>
      </c>
      <c r="AL1387" s="191"/>
      <c r="AM1387" s="84" t="s">
        <v>1</v>
      </c>
    </row>
    <row r="1388" spans="1:41" ht="14.1" customHeight="1" thickBot="1" x14ac:dyDescent="0.25">
      <c r="B1388" s="10" t="s">
        <v>0</v>
      </c>
      <c r="C1388" s="10"/>
      <c r="D1388" s="10"/>
      <c r="E1388" s="10"/>
      <c r="F1388" s="10"/>
      <c r="G1388" s="10"/>
      <c r="H1388" s="10"/>
      <c r="I1388" s="10"/>
      <c r="J1388" s="10"/>
      <c r="K1388" s="10"/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7"/>
      <c r="X1388" s="7"/>
      <c r="Y1388" s="8"/>
      <c r="Z1388" s="229"/>
      <c r="AA1388" s="230"/>
      <c r="AB1388" s="230"/>
      <c r="AC1388" s="230"/>
      <c r="AD1388" s="230"/>
      <c r="AE1388" s="231"/>
      <c r="AF1388" s="188"/>
      <c r="AG1388" s="189"/>
      <c r="AH1388" s="232"/>
      <c r="AI1388" s="232"/>
      <c r="AJ1388" s="185"/>
      <c r="AK1388" s="232"/>
      <c r="AL1388" s="232"/>
      <c r="AM1388" s="85"/>
    </row>
    <row r="1389" spans="1:41" ht="14.1" customHeight="1" thickTop="1" x14ac:dyDescent="0.2">
      <c r="A1389" s="1">
        <f>+A1323+1</f>
        <v>22</v>
      </c>
      <c r="B1389" s="86" t="s">
        <v>6</v>
      </c>
      <c r="C1389" s="87"/>
      <c r="D1389" s="57" t="s">
        <v>5</v>
      </c>
      <c r="E1389" s="58"/>
      <c r="F1389" s="63" t="s">
        <v>8</v>
      </c>
      <c r="G1389" s="64"/>
      <c r="H1389" s="64"/>
      <c r="I1389" s="92"/>
      <c r="J1389" s="92"/>
      <c r="K1389" s="92"/>
      <c r="L1389" s="92"/>
      <c r="M1389" s="92"/>
      <c r="N1389" s="92"/>
      <c r="O1389" s="92"/>
      <c r="P1389" s="92"/>
      <c r="Q1389" s="92"/>
      <c r="R1389" s="92"/>
      <c r="S1389" s="92"/>
      <c r="T1389" s="92"/>
      <c r="U1389" s="93"/>
      <c r="V1389" s="94" t="s">
        <v>11</v>
      </c>
      <c r="W1389" s="95"/>
      <c r="X1389" s="96"/>
      <c r="Y1389" s="134" t="str">
        <f>IF(F1390="","",IF(入力シート!$F$5="","",入力シート!$F$5))</f>
        <v/>
      </c>
      <c r="Z1389" s="135"/>
      <c r="AA1389" s="135"/>
      <c r="AB1389" s="135"/>
      <c r="AC1389" s="135"/>
      <c r="AD1389" s="135"/>
      <c r="AE1389" s="135"/>
      <c r="AF1389" s="135"/>
      <c r="AG1389" s="135"/>
      <c r="AH1389" s="135"/>
      <c r="AI1389" s="135"/>
      <c r="AJ1389" s="135"/>
      <c r="AK1389" s="135"/>
      <c r="AL1389" s="135"/>
      <c r="AM1389" s="136"/>
      <c r="AO1389" s="1" t="str">
        <f>IF(F1390="","",AO1323+1)</f>
        <v/>
      </c>
    </row>
    <row r="1390" spans="1:41" ht="14.1" customHeight="1" x14ac:dyDescent="0.2">
      <c r="B1390" s="88"/>
      <c r="C1390" s="89"/>
      <c r="D1390" s="59"/>
      <c r="E1390" s="60"/>
      <c r="F1390" s="66" t="str">
        <f>IF(F1399="","",IF(入力シート!$B$5="","",IF(入力シート!$C$5="",入力シート!$B$5,CONCATENATE(入力シート!$B$5,$A$1,入力シート!$C$5))))</f>
        <v/>
      </c>
      <c r="G1390" s="67"/>
      <c r="H1390" s="67"/>
      <c r="I1390" s="67"/>
      <c r="J1390" s="67"/>
      <c r="K1390" s="67"/>
      <c r="L1390" s="67"/>
      <c r="M1390" s="67"/>
      <c r="N1390" s="67"/>
      <c r="O1390" s="67"/>
      <c r="P1390" s="67"/>
      <c r="Q1390" s="67"/>
      <c r="R1390" s="67"/>
      <c r="S1390" s="67"/>
      <c r="T1390" s="70" t="s">
        <v>9</v>
      </c>
      <c r="U1390" s="106"/>
      <c r="V1390" s="97"/>
      <c r="W1390" s="98"/>
      <c r="X1390" s="99"/>
      <c r="Y1390" s="137"/>
      <c r="Z1390" s="138"/>
      <c r="AA1390" s="138"/>
      <c r="AB1390" s="138"/>
      <c r="AC1390" s="138"/>
      <c r="AD1390" s="138"/>
      <c r="AE1390" s="138"/>
      <c r="AF1390" s="138"/>
      <c r="AG1390" s="138"/>
      <c r="AH1390" s="138"/>
      <c r="AI1390" s="138"/>
      <c r="AJ1390" s="138"/>
      <c r="AK1390" s="138"/>
      <c r="AL1390" s="138"/>
      <c r="AM1390" s="139"/>
    </row>
    <row r="1391" spans="1:41" ht="14.1" customHeight="1" x14ac:dyDescent="0.2">
      <c r="B1391" s="88"/>
      <c r="C1391" s="89"/>
      <c r="D1391" s="61"/>
      <c r="E1391" s="62"/>
      <c r="F1391" s="68"/>
      <c r="G1391" s="69"/>
      <c r="H1391" s="69"/>
      <c r="I1391" s="69"/>
      <c r="J1391" s="69"/>
      <c r="K1391" s="69"/>
      <c r="L1391" s="69"/>
      <c r="M1391" s="69"/>
      <c r="N1391" s="69"/>
      <c r="O1391" s="69"/>
      <c r="P1391" s="69"/>
      <c r="Q1391" s="69"/>
      <c r="R1391" s="69"/>
      <c r="S1391" s="69"/>
      <c r="T1391" s="71"/>
      <c r="U1391" s="107"/>
      <c r="V1391" s="100"/>
      <c r="W1391" s="101"/>
      <c r="X1391" s="102"/>
      <c r="Y1391" s="140"/>
      <c r="Z1391" s="141"/>
      <c r="AA1391" s="141"/>
      <c r="AB1391" s="141"/>
      <c r="AC1391" s="141"/>
      <c r="AD1391" s="141"/>
      <c r="AE1391" s="141"/>
      <c r="AF1391" s="141"/>
      <c r="AG1391" s="141"/>
      <c r="AH1391" s="141"/>
      <c r="AI1391" s="141"/>
      <c r="AJ1391" s="141"/>
      <c r="AK1391" s="141"/>
      <c r="AL1391" s="141"/>
      <c r="AM1391" s="142"/>
    </row>
    <row r="1392" spans="1:41" ht="14.1" customHeight="1" x14ac:dyDescent="0.2">
      <c r="B1392" s="88"/>
      <c r="C1392" s="89"/>
      <c r="D1392" s="72" t="s">
        <v>7</v>
      </c>
      <c r="E1392" s="73"/>
      <c r="F1392" s="146" t="s">
        <v>12</v>
      </c>
      <c r="G1392" s="143" t="str">
        <f>IF(F1390="","",IF(入力シート!$D$5="","",入力シート!$D$5))</f>
        <v/>
      </c>
      <c r="H1392" s="144"/>
      <c r="I1392" s="144"/>
      <c r="J1392" s="144"/>
      <c r="K1392" s="144"/>
      <c r="L1392" s="145"/>
      <c r="M1392" s="110" t="s">
        <v>8</v>
      </c>
      <c r="N1392" s="111"/>
      <c r="O1392" s="111"/>
      <c r="P1392" s="112"/>
      <c r="Q1392" s="112"/>
      <c r="R1392" s="112"/>
      <c r="S1392" s="112"/>
      <c r="T1392" s="112"/>
      <c r="U1392" s="112"/>
      <c r="V1392" s="112"/>
      <c r="W1392" s="112"/>
      <c r="X1392" s="112"/>
      <c r="Y1392" s="112"/>
      <c r="Z1392" s="112"/>
      <c r="AA1392" s="112"/>
      <c r="AB1392" s="112"/>
      <c r="AC1392" s="112"/>
      <c r="AD1392" s="112"/>
      <c r="AE1392" s="112"/>
      <c r="AF1392" s="112"/>
      <c r="AG1392" s="112"/>
      <c r="AH1392" s="112"/>
      <c r="AI1392" s="112"/>
      <c r="AJ1392" s="112"/>
      <c r="AK1392" s="112"/>
      <c r="AL1392" s="112"/>
      <c r="AM1392" s="113"/>
    </row>
    <row r="1393" spans="1:39" ht="14.1" customHeight="1" x14ac:dyDescent="0.2">
      <c r="B1393" s="88"/>
      <c r="C1393" s="89"/>
      <c r="D1393" s="59"/>
      <c r="E1393" s="60"/>
      <c r="F1393" s="128" t="str">
        <f>IF(F1390="","",IF(入力シート!$E$5="","",入力シート!$E$5))</f>
        <v/>
      </c>
      <c r="G1393" s="129"/>
      <c r="H1393" s="129"/>
      <c r="I1393" s="129"/>
      <c r="J1393" s="129"/>
      <c r="K1393" s="129"/>
      <c r="L1393" s="129"/>
      <c r="M1393" s="129"/>
      <c r="N1393" s="129"/>
      <c r="O1393" s="129"/>
      <c r="P1393" s="129"/>
      <c r="Q1393" s="129"/>
      <c r="R1393" s="129"/>
      <c r="S1393" s="129"/>
      <c r="T1393" s="129"/>
      <c r="U1393" s="129"/>
      <c r="V1393" s="129"/>
      <c r="W1393" s="129"/>
      <c r="X1393" s="129"/>
      <c r="Y1393" s="129"/>
      <c r="Z1393" s="129"/>
      <c r="AA1393" s="129"/>
      <c r="AB1393" s="129"/>
      <c r="AC1393" s="129"/>
      <c r="AD1393" s="129"/>
      <c r="AE1393" s="129"/>
      <c r="AF1393" s="129"/>
      <c r="AG1393" s="129"/>
      <c r="AH1393" s="129"/>
      <c r="AI1393" s="129"/>
      <c r="AJ1393" s="129"/>
      <c r="AK1393" s="129"/>
      <c r="AL1393" s="129"/>
      <c r="AM1393" s="130"/>
    </row>
    <row r="1394" spans="1:39" ht="14.1" customHeight="1" thickBot="1" x14ac:dyDescent="0.25">
      <c r="B1394" s="90"/>
      <c r="C1394" s="91"/>
      <c r="D1394" s="108"/>
      <c r="E1394" s="109"/>
      <c r="F1394" s="131"/>
      <c r="G1394" s="132"/>
      <c r="H1394" s="132"/>
      <c r="I1394" s="132"/>
      <c r="J1394" s="132"/>
      <c r="K1394" s="132"/>
      <c r="L1394" s="132"/>
      <c r="M1394" s="132"/>
      <c r="N1394" s="132"/>
      <c r="O1394" s="132"/>
      <c r="P1394" s="132"/>
      <c r="Q1394" s="132"/>
      <c r="R1394" s="132"/>
      <c r="S1394" s="132"/>
      <c r="T1394" s="132"/>
      <c r="U1394" s="132"/>
      <c r="V1394" s="132"/>
      <c r="W1394" s="132"/>
      <c r="X1394" s="132"/>
      <c r="Y1394" s="132"/>
      <c r="Z1394" s="132"/>
      <c r="AA1394" s="132"/>
      <c r="AB1394" s="132"/>
      <c r="AC1394" s="132"/>
      <c r="AD1394" s="132"/>
      <c r="AE1394" s="132"/>
      <c r="AF1394" s="132"/>
      <c r="AG1394" s="132"/>
      <c r="AH1394" s="132"/>
      <c r="AI1394" s="132"/>
      <c r="AJ1394" s="132"/>
      <c r="AK1394" s="132"/>
      <c r="AL1394" s="132"/>
      <c r="AM1394" s="133"/>
    </row>
    <row r="1395" spans="1:39" ht="6" customHeight="1" thickTop="1" thickBot="1" x14ac:dyDescent="0.25"/>
    <row r="1396" spans="1:39" ht="14.1" customHeight="1" thickTop="1" x14ac:dyDescent="0.2">
      <c r="A1396" s="1">
        <f>+A1330+4</f>
        <v>85</v>
      </c>
      <c r="B1396" s="83" t="s">
        <v>19</v>
      </c>
      <c r="C1396" s="52"/>
      <c r="D1396" s="147" t="s">
        <v>5</v>
      </c>
      <c r="E1396" s="148"/>
      <c r="F1396" s="63" t="s">
        <v>8</v>
      </c>
      <c r="G1396" s="64"/>
      <c r="H1396" s="64"/>
      <c r="I1396" s="65"/>
      <c r="J1396" s="65"/>
      <c r="K1396" s="65"/>
      <c r="L1396" s="65"/>
      <c r="M1396" s="65"/>
      <c r="N1396" s="65"/>
      <c r="O1396" s="65"/>
      <c r="P1396" s="65"/>
      <c r="Q1396" s="65"/>
      <c r="R1396" s="65"/>
      <c r="S1396" s="65"/>
      <c r="T1396" s="65"/>
      <c r="U1396" s="65"/>
      <c r="V1396" s="193" t="s">
        <v>13</v>
      </c>
      <c r="W1396" s="194"/>
      <c r="X1396" s="176"/>
      <c r="Y1396" s="179" t="str">
        <f>IF(Y1401="","",VLOOKUP(Y1401,入力シート!$A$110:$H$10000,2,0))</f>
        <v/>
      </c>
      <c r="Z1396" s="179"/>
      <c r="AA1396" s="179"/>
      <c r="AB1396" s="179"/>
      <c r="AC1396" s="179"/>
      <c r="AD1396" s="179"/>
      <c r="AE1396" s="179"/>
      <c r="AF1396" s="179"/>
      <c r="AG1396" s="179"/>
      <c r="AH1396" s="179"/>
      <c r="AI1396" s="179"/>
      <c r="AJ1396" s="179"/>
      <c r="AK1396" s="179"/>
      <c r="AL1396" s="179"/>
      <c r="AM1396" s="180"/>
    </row>
    <row r="1397" spans="1:39" ht="12.6" customHeight="1" x14ac:dyDescent="0.2">
      <c r="B1397" s="53"/>
      <c r="C1397" s="54"/>
      <c r="D1397" s="149"/>
      <c r="E1397" s="150"/>
      <c r="F1397" s="161" t="str">
        <f>IF(VLOOKUP(A1396,入力シート!$A$8:$M$1000,2,0)="","",IF(VLOOKUP(A1396,入力シート!$A$8:$M$1000,3,0)="","",VLOOKUP(A1396,入力シート!$A$8:$M$1000,2,0)))</f>
        <v/>
      </c>
      <c r="G1397" s="162"/>
      <c r="H1397" s="162"/>
      <c r="I1397" s="162"/>
      <c r="J1397" s="162"/>
      <c r="K1397" s="162"/>
      <c r="L1397" s="162"/>
      <c r="M1397" s="162"/>
      <c r="N1397" s="162"/>
      <c r="O1397" s="162"/>
      <c r="P1397" s="162"/>
      <c r="Q1397" s="162"/>
      <c r="R1397" s="162"/>
      <c r="S1397" s="162"/>
      <c r="T1397" s="2"/>
      <c r="U1397" s="2"/>
      <c r="V1397" s="195"/>
      <c r="W1397" s="196"/>
      <c r="X1397" s="177"/>
      <c r="Y1397" s="172"/>
      <c r="Z1397" s="172"/>
      <c r="AA1397" s="172"/>
      <c r="AB1397" s="172"/>
      <c r="AC1397" s="172"/>
      <c r="AD1397" s="172"/>
      <c r="AE1397" s="172"/>
      <c r="AF1397" s="172"/>
      <c r="AG1397" s="172"/>
      <c r="AH1397" s="172"/>
      <c r="AI1397" s="172"/>
      <c r="AJ1397" s="172"/>
      <c r="AK1397" s="172"/>
      <c r="AL1397" s="172"/>
      <c r="AM1397" s="181"/>
    </row>
    <row r="1398" spans="1:39" ht="12.6" customHeight="1" x14ac:dyDescent="0.2">
      <c r="B1398" s="53"/>
      <c r="C1398" s="54"/>
      <c r="D1398" s="149"/>
      <c r="E1398" s="150"/>
      <c r="F1398" s="163"/>
      <c r="G1398" s="164"/>
      <c r="H1398" s="164"/>
      <c r="I1398" s="164"/>
      <c r="J1398" s="164"/>
      <c r="K1398" s="164"/>
      <c r="L1398" s="164"/>
      <c r="M1398" s="164"/>
      <c r="N1398" s="164"/>
      <c r="O1398" s="164"/>
      <c r="P1398" s="164"/>
      <c r="Q1398" s="164"/>
      <c r="R1398" s="164"/>
      <c r="S1398" s="164"/>
      <c r="T1398" s="2"/>
      <c r="U1398" s="2"/>
      <c r="V1398" s="195"/>
      <c r="W1398" s="196"/>
      <c r="X1398" s="177"/>
      <c r="Y1398" s="172"/>
      <c r="Z1398" s="172"/>
      <c r="AA1398" s="172"/>
      <c r="AB1398" s="172"/>
      <c r="AC1398" s="172"/>
      <c r="AD1398" s="172"/>
      <c r="AE1398" s="172"/>
      <c r="AF1398" s="172"/>
      <c r="AG1398" s="172"/>
      <c r="AH1398" s="172"/>
      <c r="AI1398" s="172"/>
      <c r="AJ1398" s="172"/>
      <c r="AK1398" s="172"/>
      <c r="AL1398" s="172"/>
      <c r="AM1398" s="181"/>
    </row>
    <row r="1399" spans="1:39" ht="12.9" customHeight="1" x14ac:dyDescent="0.2">
      <c r="B1399" s="53"/>
      <c r="C1399" s="54"/>
      <c r="D1399" s="149"/>
      <c r="E1399" s="150"/>
      <c r="F1399" s="66" t="str">
        <f>IF(VLOOKUP(A1396,入力シート!$A$8:$M$1000,2,0)="","",IF(VLOOKUP(A1396,入力シート!$A$8:$M$1000,3,0)="",VLOOKUP(A1396,入力シート!$A$8:$M$1000,2,0),VLOOKUP(A1396,入力シート!$A$8:$M$1000,3,0)))</f>
        <v/>
      </c>
      <c r="G1399" s="67"/>
      <c r="H1399" s="67"/>
      <c r="I1399" s="67"/>
      <c r="J1399" s="67"/>
      <c r="K1399" s="67"/>
      <c r="L1399" s="67"/>
      <c r="M1399" s="67"/>
      <c r="N1399" s="67"/>
      <c r="O1399" s="67"/>
      <c r="P1399" s="67"/>
      <c r="Q1399" s="67"/>
      <c r="R1399" s="67"/>
      <c r="S1399" s="67"/>
      <c r="T1399" s="70" t="s">
        <v>9</v>
      </c>
      <c r="U1399" s="70"/>
      <c r="V1399" s="195"/>
      <c r="W1399" s="196"/>
      <c r="X1399" s="177"/>
      <c r="Y1399" s="172"/>
      <c r="Z1399" s="172"/>
      <c r="AA1399" s="172"/>
      <c r="AB1399" s="172"/>
      <c r="AC1399" s="172"/>
      <c r="AD1399" s="172"/>
      <c r="AE1399" s="172"/>
      <c r="AF1399" s="172"/>
      <c r="AG1399" s="172"/>
      <c r="AH1399" s="172"/>
      <c r="AI1399" s="172"/>
      <c r="AJ1399" s="172"/>
      <c r="AK1399" s="172"/>
      <c r="AL1399" s="172"/>
      <c r="AM1399" s="181"/>
    </row>
    <row r="1400" spans="1:39" ht="12.9" customHeight="1" thickBot="1" x14ac:dyDescent="0.25">
      <c r="B1400" s="53"/>
      <c r="C1400" s="54"/>
      <c r="D1400" s="151"/>
      <c r="E1400" s="152"/>
      <c r="F1400" s="68"/>
      <c r="G1400" s="69"/>
      <c r="H1400" s="69"/>
      <c r="I1400" s="69"/>
      <c r="J1400" s="69"/>
      <c r="K1400" s="69"/>
      <c r="L1400" s="69"/>
      <c r="M1400" s="69"/>
      <c r="N1400" s="69"/>
      <c r="O1400" s="69"/>
      <c r="P1400" s="69"/>
      <c r="Q1400" s="69"/>
      <c r="R1400" s="69"/>
      <c r="S1400" s="69"/>
      <c r="T1400" s="71"/>
      <c r="U1400" s="71"/>
      <c r="V1400" s="197"/>
      <c r="W1400" s="198"/>
      <c r="X1400" s="178"/>
      <c r="Y1400" s="182"/>
      <c r="Z1400" s="182"/>
      <c r="AA1400" s="182"/>
      <c r="AB1400" s="182"/>
      <c r="AC1400" s="182"/>
      <c r="AD1400" s="182"/>
      <c r="AE1400" s="182"/>
      <c r="AF1400" s="182"/>
      <c r="AG1400" s="182"/>
      <c r="AH1400" s="182"/>
      <c r="AI1400" s="182"/>
      <c r="AJ1400" s="182"/>
      <c r="AK1400" s="182"/>
      <c r="AL1400" s="182"/>
      <c r="AM1400" s="183"/>
    </row>
    <row r="1401" spans="1:39" ht="12.9" customHeight="1" x14ac:dyDescent="0.2">
      <c r="B1401" s="53"/>
      <c r="C1401" s="54"/>
      <c r="D1401" s="153" t="s">
        <v>7</v>
      </c>
      <c r="E1401" s="154"/>
      <c r="F1401" s="159" t="s">
        <v>12</v>
      </c>
      <c r="G1401" s="165" t="str">
        <f>IF(VLOOKUP(A1396,入力シート!$A$8:$M$1000,4,0)="","",VLOOKUP(A1396,入力シート!$A$8:$M$1000,4,0))</f>
        <v/>
      </c>
      <c r="H1401" s="166"/>
      <c r="I1401" s="166"/>
      <c r="J1401" s="166"/>
      <c r="K1401" s="166"/>
      <c r="L1401" s="166"/>
      <c r="M1401" s="155"/>
      <c r="N1401" s="155"/>
      <c r="O1401" s="155"/>
      <c r="P1401" s="155"/>
      <c r="Q1401" s="155"/>
      <c r="R1401" s="155"/>
      <c r="S1401" s="155"/>
      <c r="T1401" s="155"/>
      <c r="U1401" s="156"/>
      <c r="V1401" s="199" t="s">
        <v>15</v>
      </c>
      <c r="W1401" s="200"/>
      <c r="X1401" s="173"/>
      <c r="Y1401" s="174" t="str">
        <f>IF(VLOOKUP(A1396,入力シート!$A$8:$M$1000,7,0)="","",VLOOKUP(A1396,入力シート!$A$8:$M$1000,7,0))</f>
        <v/>
      </c>
      <c r="Z1401" s="174"/>
      <c r="AA1401" s="174"/>
      <c r="AB1401" s="174"/>
      <c r="AC1401" s="174"/>
      <c r="AD1401" s="174"/>
      <c r="AE1401" s="174"/>
      <c r="AF1401" s="174"/>
      <c r="AG1401" s="174"/>
      <c r="AH1401" s="174"/>
      <c r="AI1401" s="174"/>
      <c r="AJ1401" s="174"/>
      <c r="AK1401" s="174"/>
      <c r="AL1401" s="174"/>
      <c r="AM1401" s="175"/>
    </row>
    <row r="1402" spans="1:39" ht="12.9" customHeight="1" x14ac:dyDescent="0.2">
      <c r="B1402" s="53"/>
      <c r="C1402" s="54"/>
      <c r="D1402" s="149"/>
      <c r="E1402" s="150"/>
      <c r="F1402" s="160"/>
      <c r="G1402" s="167"/>
      <c r="H1402" s="168"/>
      <c r="I1402" s="168"/>
      <c r="J1402" s="168"/>
      <c r="K1402" s="168"/>
      <c r="L1402" s="168"/>
      <c r="M1402" s="157"/>
      <c r="N1402" s="157"/>
      <c r="O1402" s="157"/>
      <c r="P1402" s="157"/>
      <c r="Q1402" s="157"/>
      <c r="R1402" s="157"/>
      <c r="S1402" s="157"/>
      <c r="T1402" s="157"/>
      <c r="U1402" s="158"/>
      <c r="V1402" s="201"/>
      <c r="W1402" s="202"/>
      <c r="X1402" s="169"/>
      <c r="Y1402" s="170"/>
      <c r="Z1402" s="170"/>
      <c r="AA1402" s="170"/>
      <c r="AB1402" s="170"/>
      <c r="AC1402" s="170"/>
      <c r="AD1402" s="170"/>
      <c r="AE1402" s="170"/>
      <c r="AF1402" s="170"/>
      <c r="AG1402" s="170"/>
      <c r="AH1402" s="170"/>
      <c r="AI1402" s="170"/>
      <c r="AJ1402" s="170"/>
      <c r="AK1402" s="170"/>
      <c r="AL1402" s="170"/>
      <c r="AM1402" s="171"/>
    </row>
    <row r="1403" spans="1:39" ht="12.9" customHeight="1" x14ac:dyDescent="0.2">
      <c r="B1403" s="53"/>
      <c r="C1403" s="54"/>
      <c r="D1403" s="149"/>
      <c r="E1403" s="150"/>
      <c r="F1403" s="74" t="str">
        <f>IF(VLOOKUP(A1396,入力シート!$A$8:$M$1000,5,0)="","",VLOOKUP(A1396,入力シート!$A$8:$M$1000,5,0))</f>
        <v/>
      </c>
      <c r="G1403" s="75"/>
      <c r="H1403" s="75"/>
      <c r="I1403" s="75"/>
      <c r="J1403" s="75"/>
      <c r="K1403" s="75"/>
      <c r="L1403" s="75"/>
      <c r="M1403" s="75"/>
      <c r="N1403" s="75"/>
      <c r="O1403" s="75"/>
      <c r="P1403" s="75"/>
      <c r="Q1403" s="75"/>
      <c r="R1403" s="75"/>
      <c r="S1403" s="75"/>
      <c r="T1403" s="75"/>
      <c r="U1403" s="76"/>
      <c r="V1403" s="203" t="s">
        <v>16</v>
      </c>
      <c r="W1403" s="204"/>
      <c r="X1403" s="190" t="str">
        <f>IF(Y1401="","",IF(VLOOKUP(Y1401,入力シート!$A$110:$H$1000,3,0)="","",VLOOKUP(Y1401,入力シート!$A$110:$H$1000,3,0)))</f>
        <v/>
      </c>
      <c r="Y1403" s="191"/>
      <c r="Z1403" s="191"/>
      <c r="AA1403" s="191"/>
      <c r="AB1403" s="191"/>
      <c r="AC1403" s="191"/>
      <c r="AD1403" s="191"/>
      <c r="AE1403" s="191"/>
      <c r="AF1403" s="191"/>
      <c r="AG1403" s="191"/>
      <c r="AH1403" s="191"/>
      <c r="AI1403" s="191"/>
      <c r="AJ1403" s="191"/>
      <c r="AK1403" s="191"/>
      <c r="AL1403" s="191"/>
      <c r="AM1403" s="192"/>
    </row>
    <row r="1404" spans="1:39" ht="12.9" customHeight="1" x14ac:dyDescent="0.2">
      <c r="B1404" s="53"/>
      <c r="C1404" s="54"/>
      <c r="D1404" s="149"/>
      <c r="E1404" s="150"/>
      <c r="F1404" s="77"/>
      <c r="G1404" s="78"/>
      <c r="H1404" s="78"/>
      <c r="I1404" s="78"/>
      <c r="J1404" s="78"/>
      <c r="K1404" s="78"/>
      <c r="L1404" s="78"/>
      <c r="M1404" s="78"/>
      <c r="N1404" s="78"/>
      <c r="O1404" s="78"/>
      <c r="P1404" s="78"/>
      <c r="Q1404" s="78"/>
      <c r="R1404" s="78"/>
      <c r="S1404" s="78"/>
      <c r="T1404" s="78"/>
      <c r="U1404" s="79"/>
      <c r="V1404" s="201"/>
      <c r="W1404" s="202"/>
      <c r="X1404" s="103"/>
      <c r="Y1404" s="104"/>
      <c r="Z1404" s="104"/>
      <c r="AA1404" s="104"/>
      <c r="AB1404" s="104"/>
      <c r="AC1404" s="104"/>
      <c r="AD1404" s="104"/>
      <c r="AE1404" s="104"/>
      <c r="AF1404" s="104"/>
      <c r="AG1404" s="104"/>
      <c r="AH1404" s="104"/>
      <c r="AI1404" s="104"/>
      <c r="AJ1404" s="104"/>
      <c r="AK1404" s="104"/>
      <c r="AL1404" s="104"/>
      <c r="AM1404" s="105"/>
    </row>
    <row r="1405" spans="1:39" ht="12.9" customHeight="1" x14ac:dyDescent="0.2">
      <c r="B1405" s="53"/>
      <c r="C1405" s="54"/>
      <c r="D1405" s="149"/>
      <c r="E1405" s="150"/>
      <c r="F1405" s="77"/>
      <c r="G1405" s="78"/>
      <c r="H1405" s="78"/>
      <c r="I1405" s="78"/>
      <c r="J1405" s="78"/>
      <c r="K1405" s="78"/>
      <c r="L1405" s="78"/>
      <c r="M1405" s="78"/>
      <c r="N1405" s="78"/>
      <c r="O1405" s="78"/>
      <c r="P1405" s="78"/>
      <c r="Q1405" s="78"/>
      <c r="R1405" s="78"/>
      <c r="S1405" s="78"/>
      <c r="T1405" s="78"/>
      <c r="U1405" s="79"/>
      <c r="V1405" s="205" t="s">
        <v>14</v>
      </c>
      <c r="W1405" s="206"/>
      <c r="X1405" s="190" t="str">
        <f>IF(VLOOKUP(A1396,入力シート!$A$8:$M$1000,9,0)="","",VLOOKUP(A1396,入力シート!$A$8:$M$1000,9,0))</f>
        <v/>
      </c>
      <c r="Y1405" s="211"/>
      <c r="Z1405" s="209" t="s">
        <v>17</v>
      </c>
      <c r="AA1405" s="206"/>
      <c r="AB1405" s="218" t="str">
        <f>IF(VLOOKUP(A1396,入力シート!$A$8:$M$1000,12,0)="","",VLOOKUP(A1396,入力シート!$A$8:$M$1000,12,0))</f>
        <v/>
      </c>
      <c r="AC1405" s="219"/>
      <c r="AD1405" s="219"/>
      <c r="AE1405" s="220"/>
      <c r="AF1405" s="209" t="s">
        <v>18</v>
      </c>
      <c r="AG1405" s="206"/>
      <c r="AH1405" s="214" t="str">
        <f>IF(X1405="","",IF(AB1405="","",X1405*AB1405))</f>
        <v/>
      </c>
      <c r="AI1405" s="215"/>
      <c r="AJ1405" s="215"/>
      <c r="AK1405" s="215"/>
      <c r="AL1405" s="215"/>
      <c r="AM1405" s="224"/>
    </row>
    <row r="1406" spans="1:39" ht="12.9" customHeight="1" thickBot="1" x14ac:dyDescent="0.25">
      <c r="B1406" s="53"/>
      <c r="C1406" s="54"/>
      <c r="D1406" s="151"/>
      <c r="E1406" s="152"/>
      <c r="F1406" s="80"/>
      <c r="G1406" s="81"/>
      <c r="H1406" s="81"/>
      <c r="I1406" s="81"/>
      <c r="J1406" s="81"/>
      <c r="K1406" s="81"/>
      <c r="L1406" s="81"/>
      <c r="M1406" s="81"/>
      <c r="N1406" s="81"/>
      <c r="O1406" s="81"/>
      <c r="P1406" s="81"/>
      <c r="Q1406" s="81"/>
      <c r="R1406" s="81"/>
      <c r="S1406" s="81"/>
      <c r="T1406" s="81"/>
      <c r="U1406" s="82"/>
      <c r="V1406" s="207"/>
      <c r="W1406" s="208"/>
      <c r="X1406" s="212"/>
      <c r="Y1406" s="213"/>
      <c r="Z1406" s="210"/>
      <c r="AA1406" s="208"/>
      <c r="AB1406" s="221"/>
      <c r="AC1406" s="222"/>
      <c r="AD1406" s="222"/>
      <c r="AE1406" s="223"/>
      <c r="AF1406" s="210"/>
      <c r="AG1406" s="208"/>
      <c r="AH1406" s="216"/>
      <c r="AI1406" s="217"/>
      <c r="AJ1406" s="217"/>
      <c r="AK1406" s="217"/>
      <c r="AL1406" s="217"/>
      <c r="AM1406" s="225"/>
    </row>
    <row r="1407" spans="1:39" ht="12.9" customHeight="1" thickTop="1" x14ac:dyDescent="0.2">
      <c r="B1407" s="53"/>
      <c r="C1407" s="54"/>
      <c r="D1407" s="35" t="s">
        <v>10</v>
      </c>
      <c r="E1407" s="36"/>
      <c r="F1407" s="39" t="str">
        <f>IF(VLOOKUP(A1396,入力シート!$A$8:$M$1000,6,0)="","",VLOOKUP(A1396,入力シート!$A$8:$M$1000,6,0))</f>
        <v/>
      </c>
      <c r="G1407" s="40"/>
      <c r="H1407" s="40"/>
      <c r="I1407" s="40"/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1"/>
      <c r="V1407" s="45"/>
      <c r="W1407" s="46"/>
      <c r="X1407" s="46"/>
      <c r="Y1407" s="46"/>
      <c r="Z1407" s="46"/>
      <c r="AA1407" s="46"/>
      <c r="AB1407" s="46"/>
      <c r="AC1407" s="46"/>
      <c r="AD1407" s="46"/>
      <c r="AE1407" s="46"/>
      <c r="AF1407" s="46"/>
      <c r="AG1407" s="46"/>
      <c r="AH1407" s="46"/>
      <c r="AI1407" s="46"/>
      <c r="AJ1407" s="46"/>
      <c r="AK1407" s="46"/>
      <c r="AL1407" s="46"/>
      <c r="AM1407" s="46"/>
    </row>
    <row r="1408" spans="1:39" ht="12.9" customHeight="1" thickBot="1" x14ac:dyDescent="0.25">
      <c r="B1408" s="55"/>
      <c r="C1408" s="56"/>
      <c r="D1408" s="37"/>
      <c r="E1408" s="38"/>
      <c r="F1408" s="42"/>
      <c r="G1408" s="43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4"/>
      <c r="V1408" s="47"/>
      <c r="W1408" s="48"/>
      <c r="X1408" s="48"/>
      <c r="Y1408" s="48"/>
      <c r="Z1408" s="48"/>
      <c r="AA1408" s="48"/>
      <c r="AB1408" s="48"/>
      <c r="AC1408" s="48"/>
      <c r="AD1408" s="48"/>
      <c r="AE1408" s="48"/>
      <c r="AF1408" s="48"/>
      <c r="AG1408" s="48"/>
      <c r="AH1408" s="48"/>
      <c r="AI1408" s="48"/>
      <c r="AJ1408" s="48"/>
      <c r="AK1408" s="48"/>
      <c r="AL1408" s="48"/>
      <c r="AM1408" s="48"/>
    </row>
    <row r="1409" spans="1:39" ht="14.1" customHeight="1" thickTop="1" x14ac:dyDescent="0.2">
      <c r="A1409" s="1">
        <f>+A1396+1</f>
        <v>86</v>
      </c>
      <c r="B1409" s="51" t="s">
        <v>1081</v>
      </c>
      <c r="C1409" s="52"/>
      <c r="D1409" s="147" t="s">
        <v>5</v>
      </c>
      <c r="E1409" s="148"/>
      <c r="F1409" s="63" t="s">
        <v>8</v>
      </c>
      <c r="G1409" s="64"/>
      <c r="H1409" s="64"/>
      <c r="I1409" s="65"/>
      <c r="J1409" s="65"/>
      <c r="K1409" s="65"/>
      <c r="L1409" s="65"/>
      <c r="M1409" s="65"/>
      <c r="N1409" s="65"/>
      <c r="O1409" s="65"/>
      <c r="P1409" s="65"/>
      <c r="Q1409" s="65"/>
      <c r="R1409" s="65"/>
      <c r="S1409" s="65"/>
      <c r="T1409" s="65"/>
      <c r="U1409" s="65"/>
      <c r="V1409" s="193" t="s">
        <v>13</v>
      </c>
      <c r="W1409" s="194"/>
      <c r="X1409" s="176"/>
      <c r="Y1409" s="179" t="str">
        <f>IF(Y1414="","",VLOOKUP(Y1414,入力シート!$A$110:$H$10000,2,0))</f>
        <v/>
      </c>
      <c r="Z1409" s="179"/>
      <c r="AA1409" s="179"/>
      <c r="AB1409" s="179"/>
      <c r="AC1409" s="179"/>
      <c r="AD1409" s="179"/>
      <c r="AE1409" s="179"/>
      <c r="AF1409" s="179"/>
      <c r="AG1409" s="179"/>
      <c r="AH1409" s="179"/>
      <c r="AI1409" s="179"/>
      <c r="AJ1409" s="179"/>
      <c r="AK1409" s="179"/>
      <c r="AL1409" s="179"/>
      <c r="AM1409" s="180"/>
    </row>
    <row r="1410" spans="1:39" ht="12.6" customHeight="1" x14ac:dyDescent="0.2">
      <c r="B1410" s="53"/>
      <c r="C1410" s="54"/>
      <c r="D1410" s="149"/>
      <c r="E1410" s="150"/>
      <c r="F1410" s="161" t="str">
        <f>IF(VLOOKUP(A1409,入力シート!$A$8:$M$1000,2,0)="","",IF(VLOOKUP(A1409,入力シート!$A$8:$M$1000,3,0)="","",VLOOKUP(A1409,入力シート!$A$8:$M$1000,2,0)))</f>
        <v/>
      </c>
      <c r="G1410" s="162"/>
      <c r="H1410" s="162"/>
      <c r="I1410" s="162"/>
      <c r="J1410" s="162"/>
      <c r="K1410" s="162"/>
      <c r="L1410" s="162"/>
      <c r="M1410" s="162"/>
      <c r="N1410" s="162"/>
      <c r="O1410" s="162"/>
      <c r="P1410" s="162"/>
      <c r="Q1410" s="162"/>
      <c r="R1410" s="162"/>
      <c r="S1410" s="162"/>
      <c r="T1410" s="2"/>
      <c r="U1410" s="2"/>
      <c r="V1410" s="195"/>
      <c r="W1410" s="196"/>
      <c r="X1410" s="177"/>
      <c r="Y1410" s="172"/>
      <c r="Z1410" s="172"/>
      <c r="AA1410" s="172"/>
      <c r="AB1410" s="172"/>
      <c r="AC1410" s="172"/>
      <c r="AD1410" s="172"/>
      <c r="AE1410" s="172"/>
      <c r="AF1410" s="172"/>
      <c r="AG1410" s="172"/>
      <c r="AH1410" s="172"/>
      <c r="AI1410" s="172"/>
      <c r="AJ1410" s="172"/>
      <c r="AK1410" s="172"/>
      <c r="AL1410" s="172"/>
      <c r="AM1410" s="181"/>
    </row>
    <row r="1411" spans="1:39" ht="12.6" customHeight="1" x14ac:dyDescent="0.2">
      <c r="B1411" s="53"/>
      <c r="C1411" s="54"/>
      <c r="D1411" s="149"/>
      <c r="E1411" s="150"/>
      <c r="F1411" s="163"/>
      <c r="G1411" s="164"/>
      <c r="H1411" s="164"/>
      <c r="I1411" s="164"/>
      <c r="J1411" s="164"/>
      <c r="K1411" s="164"/>
      <c r="L1411" s="164"/>
      <c r="M1411" s="164"/>
      <c r="N1411" s="164"/>
      <c r="O1411" s="164"/>
      <c r="P1411" s="164"/>
      <c r="Q1411" s="164"/>
      <c r="R1411" s="164"/>
      <c r="S1411" s="164"/>
      <c r="T1411" s="2"/>
      <c r="U1411" s="2"/>
      <c r="V1411" s="195"/>
      <c r="W1411" s="196"/>
      <c r="X1411" s="177"/>
      <c r="Y1411" s="172"/>
      <c r="Z1411" s="172"/>
      <c r="AA1411" s="172"/>
      <c r="AB1411" s="172"/>
      <c r="AC1411" s="172"/>
      <c r="AD1411" s="172"/>
      <c r="AE1411" s="172"/>
      <c r="AF1411" s="172"/>
      <c r="AG1411" s="172"/>
      <c r="AH1411" s="172"/>
      <c r="AI1411" s="172"/>
      <c r="AJ1411" s="172"/>
      <c r="AK1411" s="172"/>
      <c r="AL1411" s="172"/>
      <c r="AM1411" s="181"/>
    </row>
    <row r="1412" spans="1:39" ht="12.9" customHeight="1" x14ac:dyDescent="0.2">
      <c r="B1412" s="53"/>
      <c r="C1412" s="54"/>
      <c r="D1412" s="149"/>
      <c r="E1412" s="150"/>
      <c r="F1412" s="66" t="str">
        <f>IF(VLOOKUP(A1409,入力シート!$A$8:$M$1000,2,0)="","",IF(VLOOKUP(A1409,入力シート!$A$8:$M$1000,3,0)="",VLOOKUP(A1409,入力シート!$A$8:$M$1000,2,0),VLOOKUP(A1409,入力シート!$A$8:$M$1000,3,0)))</f>
        <v/>
      </c>
      <c r="G1412" s="67"/>
      <c r="H1412" s="67"/>
      <c r="I1412" s="67"/>
      <c r="J1412" s="67"/>
      <c r="K1412" s="67"/>
      <c r="L1412" s="67"/>
      <c r="M1412" s="67"/>
      <c r="N1412" s="67"/>
      <c r="O1412" s="67"/>
      <c r="P1412" s="67"/>
      <c r="Q1412" s="67"/>
      <c r="R1412" s="67"/>
      <c r="S1412" s="67"/>
      <c r="T1412" s="70" t="s">
        <v>9</v>
      </c>
      <c r="U1412" s="70"/>
      <c r="V1412" s="195"/>
      <c r="W1412" s="196"/>
      <c r="X1412" s="177"/>
      <c r="Y1412" s="172"/>
      <c r="Z1412" s="172"/>
      <c r="AA1412" s="172"/>
      <c r="AB1412" s="172"/>
      <c r="AC1412" s="172"/>
      <c r="AD1412" s="172"/>
      <c r="AE1412" s="172"/>
      <c r="AF1412" s="172"/>
      <c r="AG1412" s="172"/>
      <c r="AH1412" s="172"/>
      <c r="AI1412" s="172"/>
      <c r="AJ1412" s="172"/>
      <c r="AK1412" s="172"/>
      <c r="AL1412" s="172"/>
      <c r="AM1412" s="181"/>
    </row>
    <row r="1413" spans="1:39" ht="12.9" customHeight="1" thickBot="1" x14ac:dyDescent="0.25">
      <c r="B1413" s="53"/>
      <c r="C1413" s="54"/>
      <c r="D1413" s="151"/>
      <c r="E1413" s="152"/>
      <c r="F1413" s="68"/>
      <c r="G1413" s="69"/>
      <c r="H1413" s="69"/>
      <c r="I1413" s="69"/>
      <c r="J1413" s="69"/>
      <c r="K1413" s="69"/>
      <c r="L1413" s="69"/>
      <c r="M1413" s="69"/>
      <c r="N1413" s="69"/>
      <c r="O1413" s="69"/>
      <c r="P1413" s="69"/>
      <c r="Q1413" s="69"/>
      <c r="R1413" s="69"/>
      <c r="S1413" s="69"/>
      <c r="T1413" s="71"/>
      <c r="U1413" s="71"/>
      <c r="V1413" s="197"/>
      <c r="W1413" s="198"/>
      <c r="X1413" s="178"/>
      <c r="Y1413" s="182"/>
      <c r="Z1413" s="182"/>
      <c r="AA1413" s="182"/>
      <c r="AB1413" s="182"/>
      <c r="AC1413" s="182"/>
      <c r="AD1413" s="182"/>
      <c r="AE1413" s="182"/>
      <c r="AF1413" s="182"/>
      <c r="AG1413" s="182"/>
      <c r="AH1413" s="182"/>
      <c r="AI1413" s="182"/>
      <c r="AJ1413" s="182"/>
      <c r="AK1413" s="182"/>
      <c r="AL1413" s="182"/>
      <c r="AM1413" s="183"/>
    </row>
    <row r="1414" spans="1:39" ht="12.9" customHeight="1" x14ac:dyDescent="0.2">
      <c r="B1414" s="53"/>
      <c r="C1414" s="54"/>
      <c r="D1414" s="153" t="s">
        <v>7</v>
      </c>
      <c r="E1414" s="154"/>
      <c r="F1414" s="159" t="s">
        <v>12</v>
      </c>
      <c r="G1414" s="165" t="str">
        <f>IF(VLOOKUP(A1409,入力シート!$A$8:$M$1000,4,0)="","",VLOOKUP(A1409,入力シート!$A$8:$M$1000,4,0))</f>
        <v/>
      </c>
      <c r="H1414" s="166"/>
      <c r="I1414" s="166"/>
      <c r="J1414" s="166"/>
      <c r="K1414" s="166"/>
      <c r="L1414" s="166"/>
      <c r="M1414" s="155"/>
      <c r="N1414" s="155"/>
      <c r="O1414" s="155"/>
      <c r="P1414" s="155"/>
      <c r="Q1414" s="155"/>
      <c r="R1414" s="155"/>
      <c r="S1414" s="155"/>
      <c r="T1414" s="155"/>
      <c r="U1414" s="156"/>
      <c r="V1414" s="199" t="s">
        <v>15</v>
      </c>
      <c r="W1414" s="200"/>
      <c r="X1414" s="173"/>
      <c r="Y1414" s="174" t="str">
        <f>IF(VLOOKUP(A1409,入力シート!$A$8:$M$1000,7,0)="","",VLOOKUP(A1409,入力シート!$A$8:$M$1000,7,0))</f>
        <v/>
      </c>
      <c r="Z1414" s="174"/>
      <c r="AA1414" s="174"/>
      <c r="AB1414" s="174"/>
      <c r="AC1414" s="174"/>
      <c r="AD1414" s="174"/>
      <c r="AE1414" s="174"/>
      <c r="AF1414" s="174"/>
      <c r="AG1414" s="174"/>
      <c r="AH1414" s="174"/>
      <c r="AI1414" s="174"/>
      <c r="AJ1414" s="174"/>
      <c r="AK1414" s="174"/>
      <c r="AL1414" s="174"/>
      <c r="AM1414" s="175"/>
    </row>
    <row r="1415" spans="1:39" ht="12.9" customHeight="1" x14ac:dyDescent="0.2">
      <c r="B1415" s="53"/>
      <c r="C1415" s="54"/>
      <c r="D1415" s="149"/>
      <c r="E1415" s="150"/>
      <c r="F1415" s="160"/>
      <c r="G1415" s="167"/>
      <c r="H1415" s="168"/>
      <c r="I1415" s="168"/>
      <c r="J1415" s="168"/>
      <c r="K1415" s="168"/>
      <c r="L1415" s="168"/>
      <c r="M1415" s="157"/>
      <c r="N1415" s="157"/>
      <c r="O1415" s="157"/>
      <c r="P1415" s="157"/>
      <c r="Q1415" s="157"/>
      <c r="R1415" s="157"/>
      <c r="S1415" s="157"/>
      <c r="T1415" s="157"/>
      <c r="U1415" s="158"/>
      <c r="V1415" s="201"/>
      <c r="W1415" s="202"/>
      <c r="X1415" s="169"/>
      <c r="Y1415" s="170"/>
      <c r="Z1415" s="170"/>
      <c r="AA1415" s="170"/>
      <c r="AB1415" s="170"/>
      <c r="AC1415" s="170"/>
      <c r="AD1415" s="170"/>
      <c r="AE1415" s="170"/>
      <c r="AF1415" s="170"/>
      <c r="AG1415" s="170"/>
      <c r="AH1415" s="170"/>
      <c r="AI1415" s="170"/>
      <c r="AJ1415" s="170"/>
      <c r="AK1415" s="170"/>
      <c r="AL1415" s="170"/>
      <c r="AM1415" s="171"/>
    </row>
    <row r="1416" spans="1:39" ht="12.9" customHeight="1" x14ac:dyDescent="0.2">
      <c r="B1416" s="53"/>
      <c r="C1416" s="54"/>
      <c r="D1416" s="149"/>
      <c r="E1416" s="150"/>
      <c r="F1416" s="74" t="str">
        <f>IF(VLOOKUP(A1409,入力シート!$A$8:$M$1000,5,0)="","",VLOOKUP(A1409,入力シート!$A$8:$M$1000,5,0))</f>
        <v/>
      </c>
      <c r="G1416" s="75"/>
      <c r="H1416" s="75"/>
      <c r="I1416" s="75"/>
      <c r="J1416" s="75"/>
      <c r="K1416" s="75"/>
      <c r="L1416" s="75"/>
      <c r="M1416" s="75"/>
      <c r="N1416" s="75"/>
      <c r="O1416" s="75"/>
      <c r="P1416" s="75"/>
      <c r="Q1416" s="75"/>
      <c r="R1416" s="75"/>
      <c r="S1416" s="75"/>
      <c r="T1416" s="75"/>
      <c r="U1416" s="76"/>
      <c r="V1416" s="203" t="s">
        <v>16</v>
      </c>
      <c r="W1416" s="204"/>
      <c r="X1416" s="190" t="str">
        <f>IF(Y1414="","",IF(VLOOKUP(Y1414,入力シート!$A$110:$H$1000,3,0)="","",VLOOKUP(Y1414,入力シート!$A$110:$H$1000,3,0)))</f>
        <v/>
      </c>
      <c r="Y1416" s="191"/>
      <c r="Z1416" s="191"/>
      <c r="AA1416" s="191"/>
      <c r="AB1416" s="191"/>
      <c r="AC1416" s="191"/>
      <c r="AD1416" s="191"/>
      <c r="AE1416" s="191"/>
      <c r="AF1416" s="191"/>
      <c r="AG1416" s="191"/>
      <c r="AH1416" s="191"/>
      <c r="AI1416" s="191"/>
      <c r="AJ1416" s="191"/>
      <c r="AK1416" s="191"/>
      <c r="AL1416" s="191"/>
      <c r="AM1416" s="192"/>
    </row>
    <row r="1417" spans="1:39" ht="12.9" customHeight="1" x14ac:dyDescent="0.2">
      <c r="B1417" s="53"/>
      <c r="C1417" s="54"/>
      <c r="D1417" s="149"/>
      <c r="E1417" s="150"/>
      <c r="F1417" s="77"/>
      <c r="G1417" s="78"/>
      <c r="H1417" s="78"/>
      <c r="I1417" s="78"/>
      <c r="J1417" s="78"/>
      <c r="K1417" s="78"/>
      <c r="L1417" s="78"/>
      <c r="M1417" s="78"/>
      <c r="N1417" s="78"/>
      <c r="O1417" s="78"/>
      <c r="P1417" s="78"/>
      <c r="Q1417" s="78"/>
      <c r="R1417" s="78"/>
      <c r="S1417" s="78"/>
      <c r="T1417" s="78"/>
      <c r="U1417" s="79"/>
      <c r="V1417" s="201"/>
      <c r="W1417" s="202"/>
      <c r="X1417" s="103"/>
      <c r="Y1417" s="104"/>
      <c r="Z1417" s="104"/>
      <c r="AA1417" s="104"/>
      <c r="AB1417" s="104"/>
      <c r="AC1417" s="104"/>
      <c r="AD1417" s="104"/>
      <c r="AE1417" s="104"/>
      <c r="AF1417" s="104"/>
      <c r="AG1417" s="104"/>
      <c r="AH1417" s="104"/>
      <c r="AI1417" s="104"/>
      <c r="AJ1417" s="104"/>
      <c r="AK1417" s="104"/>
      <c r="AL1417" s="104"/>
      <c r="AM1417" s="105"/>
    </row>
    <row r="1418" spans="1:39" ht="12.9" customHeight="1" x14ac:dyDescent="0.2">
      <c r="B1418" s="53"/>
      <c r="C1418" s="54"/>
      <c r="D1418" s="149"/>
      <c r="E1418" s="150"/>
      <c r="F1418" s="77"/>
      <c r="G1418" s="78"/>
      <c r="H1418" s="78"/>
      <c r="I1418" s="78"/>
      <c r="J1418" s="78"/>
      <c r="K1418" s="78"/>
      <c r="L1418" s="78"/>
      <c r="M1418" s="78"/>
      <c r="N1418" s="78"/>
      <c r="O1418" s="78"/>
      <c r="P1418" s="78"/>
      <c r="Q1418" s="78"/>
      <c r="R1418" s="78"/>
      <c r="S1418" s="78"/>
      <c r="T1418" s="78"/>
      <c r="U1418" s="79"/>
      <c r="V1418" s="205" t="s">
        <v>14</v>
      </c>
      <c r="W1418" s="206"/>
      <c r="X1418" s="190" t="str">
        <f>IF(VLOOKUP(A1409,入力シート!$A$8:$M$1000,9,0)="","",VLOOKUP(A1409,入力シート!$A$8:$M$1000,9,0))</f>
        <v/>
      </c>
      <c r="Y1418" s="211"/>
      <c r="Z1418" s="209" t="s">
        <v>17</v>
      </c>
      <c r="AA1418" s="206"/>
      <c r="AB1418" s="218" t="str">
        <f>IF(VLOOKUP(A1409,入力シート!$A$8:$M$1000,12,0)="","",VLOOKUP(A1409,入力シート!$A$8:$M$1000,12,0))</f>
        <v/>
      </c>
      <c r="AC1418" s="219"/>
      <c r="AD1418" s="219"/>
      <c r="AE1418" s="220"/>
      <c r="AF1418" s="209" t="s">
        <v>18</v>
      </c>
      <c r="AG1418" s="206"/>
      <c r="AH1418" s="214" t="str">
        <f>IF(X1418="","",IF(AB1418="","",X1418*AB1418))</f>
        <v/>
      </c>
      <c r="AI1418" s="215"/>
      <c r="AJ1418" s="215"/>
      <c r="AK1418" s="215"/>
      <c r="AL1418" s="215"/>
      <c r="AM1418" s="224"/>
    </row>
    <row r="1419" spans="1:39" ht="12.9" customHeight="1" thickBot="1" x14ac:dyDescent="0.25">
      <c r="B1419" s="53"/>
      <c r="C1419" s="54"/>
      <c r="D1419" s="151"/>
      <c r="E1419" s="152"/>
      <c r="F1419" s="80"/>
      <c r="G1419" s="81"/>
      <c r="H1419" s="81"/>
      <c r="I1419" s="81"/>
      <c r="J1419" s="81"/>
      <c r="K1419" s="81"/>
      <c r="L1419" s="81"/>
      <c r="M1419" s="81"/>
      <c r="N1419" s="81"/>
      <c r="O1419" s="81"/>
      <c r="P1419" s="81"/>
      <c r="Q1419" s="81"/>
      <c r="R1419" s="81"/>
      <c r="S1419" s="81"/>
      <c r="T1419" s="81"/>
      <c r="U1419" s="82"/>
      <c r="V1419" s="207"/>
      <c r="W1419" s="208"/>
      <c r="X1419" s="212"/>
      <c r="Y1419" s="213"/>
      <c r="Z1419" s="210"/>
      <c r="AA1419" s="208"/>
      <c r="AB1419" s="221"/>
      <c r="AC1419" s="222"/>
      <c r="AD1419" s="222"/>
      <c r="AE1419" s="223"/>
      <c r="AF1419" s="210"/>
      <c r="AG1419" s="208"/>
      <c r="AH1419" s="216"/>
      <c r="AI1419" s="217"/>
      <c r="AJ1419" s="217"/>
      <c r="AK1419" s="217"/>
      <c r="AL1419" s="217"/>
      <c r="AM1419" s="225"/>
    </row>
    <row r="1420" spans="1:39" ht="12.9" customHeight="1" thickTop="1" x14ac:dyDescent="0.2">
      <c r="B1420" s="53"/>
      <c r="C1420" s="54"/>
      <c r="D1420" s="35" t="s">
        <v>10</v>
      </c>
      <c r="E1420" s="36"/>
      <c r="F1420" s="39" t="str">
        <f>IF(VLOOKUP(A1409,入力シート!$A$8:$M$1000,6,0)="","",VLOOKUP(A1409,入力シート!$A$8:$M$1000,6,0))</f>
        <v/>
      </c>
      <c r="G1420" s="40"/>
      <c r="H1420" s="40"/>
      <c r="I1420" s="40"/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1"/>
      <c r="V1420" s="45"/>
      <c r="W1420" s="46"/>
      <c r="X1420" s="46"/>
      <c r="Y1420" s="46"/>
      <c r="Z1420" s="46"/>
      <c r="AA1420" s="46"/>
      <c r="AB1420" s="46"/>
      <c r="AC1420" s="46"/>
      <c r="AD1420" s="46"/>
      <c r="AE1420" s="46"/>
      <c r="AF1420" s="46"/>
      <c r="AG1420" s="46"/>
      <c r="AH1420" s="46"/>
      <c r="AI1420" s="46"/>
      <c r="AJ1420" s="46"/>
      <c r="AK1420" s="46"/>
      <c r="AL1420" s="46"/>
      <c r="AM1420" s="46"/>
    </row>
    <row r="1421" spans="1:39" ht="12.9" customHeight="1" thickBot="1" x14ac:dyDescent="0.25">
      <c r="B1421" s="55"/>
      <c r="C1421" s="56"/>
      <c r="D1421" s="37"/>
      <c r="E1421" s="38"/>
      <c r="F1421" s="42"/>
      <c r="G1421" s="43"/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4"/>
      <c r="V1421" s="47"/>
      <c r="W1421" s="48"/>
      <c r="X1421" s="48"/>
      <c r="Y1421" s="48"/>
      <c r="Z1421" s="48"/>
      <c r="AA1421" s="48"/>
      <c r="AB1421" s="48"/>
      <c r="AC1421" s="48"/>
      <c r="AD1421" s="48"/>
      <c r="AE1421" s="48"/>
      <c r="AF1421" s="48"/>
      <c r="AG1421" s="48"/>
      <c r="AH1421" s="48"/>
      <c r="AI1421" s="48"/>
      <c r="AJ1421" s="48"/>
      <c r="AK1421" s="48"/>
      <c r="AL1421" s="48"/>
      <c r="AM1421" s="48"/>
    </row>
    <row r="1422" spans="1:39" ht="14.1" customHeight="1" thickTop="1" x14ac:dyDescent="0.2">
      <c r="A1422" s="1">
        <f>+A1409+1</f>
        <v>87</v>
      </c>
      <c r="B1422" s="51" t="s">
        <v>1082</v>
      </c>
      <c r="C1422" s="52"/>
      <c r="D1422" s="147" t="s">
        <v>5</v>
      </c>
      <c r="E1422" s="148"/>
      <c r="F1422" s="63" t="s">
        <v>8</v>
      </c>
      <c r="G1422" s="64"/>
      <c r="H1422" s="64"/>
      <c r="I1422" s="65"/>
      <c r="J1422" s="65"/>
      <c r="K1422" s="65"/>
      <c r="L1422" s="65"/>
      <c r="M1422" s="65"/>
      <c r="N1422" s="65"/>
      <c r="O1422" s="65"/>
      <c r="P1422" s="65"/>
      <c r="Q1422" s="65"/>
      <c r="R1422" s="65"/>
      <c r="S1422" s="65"/>
      <c r="T1422" s="65"/>
      <c r="U1422" s="65"/>
      <c r="V1422" s="193" t="s">
        <v>13</v>
      </c>
      <c r="W1422" s="194"/>
      <c r="X1422" s="176"/>
      <c r="Y1422" s="179" t="str">
        <f>IF(Y1427="","",VLOOKUP(Y1427,入力シート!$A$110:$H$10000,2,0))</f>
        <v/>
      </c>
      <c r="Z1422" s="179"/>
      <c r="AA1422" s="179"/>
      <c r="AB1422" s="179"/>
      <c r="AC1422" s="179"/>
      <c r="AD1422" s="179"/>
      <c r="AE1422" s="179"/>
      <c r="AF1422" s="179"/>
      <c r="AG1422" s="179"/>
      <c r="AH1422" s="179"/>
      <c r="AI1422" s="179"/>
      <c r="AJ1422" s="179"/>
      <c r="AK1422" s="179"/>
      <c r="AL1422" s="179"/>
      <c r="AM1422" s="180"/>
    </row>
    <row r="1423" spans="1:39" ht="12.6" customHeight="1" x14ac:dyDescent="0.2">
      <c r="B1423" s="53"/>
      <c r="C1423" s="54"/>
      <c r="D1423" s="149"/>
      <c r="E1423" s="150"/>
      <c r="F1423" s="161" t="str">
        <f>IF(VLOOKUP(A1422,入力シート!$A$8:$M$1000,2,0)="","",IF(VLOOKUP(A1422,入力シート!$A$8:$M$1000,3,0)="","",VLOOKUP(A1422,入力シート!$A$8:$M$1000,2,0)))</f>
        <v/>
      </c>
      <c r="G1423" s="162"/>
      <c r="H1423" s="162"/>
      <c r="I1423" s="162"/>
      <c r="J1423" s="162"/>
      <c r="K1423" s="162"/>
      <c r="L1423" s="162"/>
      <c r="M1423" s="162"/>
      <c r="N1423" s="162"/>
      <c r="O1423" s="162"/>
      <c r="P1423" s="162"/>
      <c r="Q1423" s="162"/>
      <c r="R1423" s="162"/>
      <c r="S1423" s="162"/>
      <c r="T1423" s="2"/>
      <c r="U1423" s="2"/>
      <c r="V1423" s="195"/>
      <c r="W1423" s="196"/>
      <c r="X1423" s="177"/>
      <c r="Y1423" s="172"/>
      <c r="Z1423" s="172"/>
      <c r="AA1423" s="172"/>
      <c r="AB1423" s="172"/>
      <c r="AC1423" s="172"/>
      <c r="AD1423" s="172"/>
      <c r="AE1423" s="172"/>
      <c r="AF1423" s="172"/>
      <c r="AG1423" s="172"/>
      <c r="AH1423" s="172"/>
      <c r="AI1423" s="172"/>
      <c r="AJ1423" s="172"/>
      <c r="AK1423" s="172"/>
      <c r="AL1423" s="172"/>
      <c r="AM1423" s="181"/>
    </row>
    <row r="1424" spans="1:39" ht="12.6" customHeight="1" x14ac:dyDescent="0.2">
      <c r="B1424" s="53"/>
      <c r="C1424" s="54"/>
      <c r="D1424" s="149"/>
      <c r="E1424" s="150"/>
      <c r="F1424" s="163"/>
      <c r="G1424" s="164"/>
      <c r="H1424" s="164"/>
      <c r="I1424" s="164"/>
      <c r="J1424" s="164"/>
      <c r="K1424" s="164"/>
      <c r="L1424" s="164"/>
      <c r="M1424" s="164"/>
      <c r="N1424" s="164"/>
      <c r="O1424" s="164"/>
      <c r="P1424" s="164"/>
      <c r="Q1424" s="164"/>
      <c r="R1424" s="164"/>
      <c r="S1424" s="164"/>
      <c r="T1424" s="2"/>
      <c r="U1424" s="2"/>
      <c r="V1424" s="195"/>
      <c r="W1424" s="196"/>
      <c r="X1424" s="177"/>
      <c r="Y1424" s="172"/>
      <c r="Z1424" s="172"/>
      <c r="AA1424" s="172"/>
      <c r="AB1424" s="172"/>
      <c r="AC1424" s="172"/>
      <c r="AD1424" s="172"/>
      <c r="AE1424" s="172"/>
      <c r="AF1424" s="172"/>
      <c r="AG1424" s="172"/>
      <c r="AH1424" s="172"/>
      <c r="AI1424" s="172"/>
      <c r="AJ1424" s="172"/>
      <c r="AK1424" s="172"/>
      <c r="AL1424" s="172"/>
      <c r="AM1424" s="181"/>
    </row>
    <row r="1425" spans="1:39" ht="12.9" customHeight="1" x14ac:dyDescent="0.2">
      <c r="B1425" s="53"/>
      <c r="C1425" s="54"/>
      <c r="D1425" s="149"/>
      <c r="E1425" s="150"/>
      <c r="F1425" s="66" t="str">
        <f>IF(VLOOKUP(A1422,入力シート!$A$8:$M$1000,2,0)="","",IF(VLOOKUP(A1422,入力シート!$A$8:$M$1000,3,0)="",VLOOKUP(A1422,入力シート!$A$8:$M$1000,2,0),VLOOKUP(A1422,入力シート!$A$8:$M$1000,3,0)))</f>
        <v/>
      </c>
      <c r="G1425" s="67"/>
      <c r="H1425" s="67"/>
      <c r="I1425" s="67"/>
      <c r="J1425" s="67"/>
      <c r="K1425" s="67"/>
      <c r="L1425" s="67"/>
      <c r="M1425" s="67"/>
      <c r="N1425" s="67"/>
      <c r="O1425" s="67"/>
      <c r="P1425" s="67"/>
      <c r="Q1425" s="67"/>
      <c r="R1425" s="67"/>
      <c r="S1425" s="67"/>
      <c r="T1425" s="70" t="s">
        <v>9</v>
      </c>
      <c r="U1425" s="70"/>
      <c r="V1425" s="195"/>
      <c r="W1425" s="196"/>
      <c r="X1425" s="177"/>
      <c r="Y1425" s="172"/>
      <c r="Z1425" s="172"/>
      <c r="AA1425" s="172"/>
      <c r="AB1425" s="172"/>
      <c r="AC1425" s="172"/>
      <c r="AD1425" s="172"/>
      <c r="AE1425" s="172"/>
      <c r="AF1425" s="172"/>
      <c r="AG1425" s="172"/>
      <c r="AH1425" s="172"/>
      <c r="AI1425" s="172"/>
      <c r="AJ1425" s="172"/>
      <c r="AK1425" s="172"/>
      <c r="AL1425" s="172"/>
      <c r="AM1425" s="181"/>
    </row>
    <row r="1426" spans="1:39" ht="12.9" customHeight="1" thickBot="1" x14ac:dyDescent="0.25">
      <c r="B1426" s="53"/>
      <c r="C1426" s="54"/>
      <c r="D1426" s="151"/>
      <c r="E1426" s="152"/>
      <c r="F1426" s="68"/>
      <c r="G1426" s="69"/>
      <c r="H1426" s="69"/>
      <c r="I1426" s="69"/>
      <c r="J1426" s="69"/>
      <c r="K1426" s="69"/>
      <c r="L1426" s="69"/>
      <c r="M1426" s="69"/>
      <c r="N1426" s="69"/>
      <c r="O1426" s="69"/>
      <c r="P1426" s="69"/>
      <c r="Q1426" s="69"/>
      <c r="R1426" s="69"/>
      <c r="S1426" s="69"/>
      <c r="T1426" s="71"/>
      <c r="U1426" s="71"/>
      <c r="V1426" s="197"/>
      <c r="W1426" s="198"/>
      <c r="X1426" s="178"/>
      <c r="Y1426" s="182"/>
      <c r="Z1426" s="182"/>
      <c r="AA1426" s="182"/>
      <c r="AB1426" s="182"/>
      <c r="AC1426" s="182"/>
      <c r="AD1426" s="182"/>
      <c r="AE1426" s="182"/>
      <c r="AF1426" s="182"/>
      <c r="AG1426" s="182"/>
      <c r="AH1426" s="182"/>
      <c r="AI1426" s="182"/>
      <c r="AJ1426" s="182"/>
      <c r="AK1426" s="182"/>
      <c r="AL1426" s="182"/>
      <c r="AM1426" s="183"/>
    </row>
    <row r="1427" spans="1:39" ht="12.9" customHeight="1" x14ac:dyDescent="0.2">
      <c r="B1427" s="53"/>
      <c r="C1427" s="54"/>
      <c r="D1427" s="153" t="s">
        <v>7</v>
      </c>
      <c r="E1427" s="154"/>
      <c r="F1427" s="159" t="s">
        <v>12</v>
      </c>
      <c r="G1427" s="165" t="str">
        <f>IF(VLOOKUP(A1422,入力シート!$A$8:$M$1000,4,0)="","",VLOOKUP(A1422,入力シート!$A$8:$M$1000,4,0))</f>
        <v/>
      </c>
      <c r="H1427" s="166"/>
      <c r="I1427" s="166"/>
      <c r="J1427" s="166"/>
      <c r="K1427" s="166"/>
      <c r="L1427" s="166"/>
      <c r="M1427" s="155"/>
      <c r="N1427" s="155"/>
      <c r="O1427" s="155"/>
      <c r="P1427" s="155"/>
      <c r="Q1427" s="155"/>
      <c r="R1427" s="155"/>
      <c r="S1427" s="155"/>
      <c r="T1427" s="155"/>
      <c r="U1427" s="156"/>
      <c r="V1427" s="199" t="s">
        <v>15</v>
      </c>
      <c r="W1427" s="200"/>
      <c r="X1427" s="173"/>
      <c r="Y1427" s="174" t="str">
        <f>IF(VLOOKUP(A1422,入力シート!$A$8:$M$1000,7,0)="","",VLOOKUP(A1422,入力シート!$A$8:$M$1000,7,0))</f>
        <v/>
      </c>
      <c r="Z1427" s="174"/>
      <c r="AA1427" s="174"/>
      <c r="AB1427" s="174"/>
      <c r="AC1427" s="174"/>
      <c r="AD1427" s="174"/>
      <c r="AE1427" s="174"/>
      <c r="AF1427" s="174"/>
      <c r="AG1427" s="174"/>
      <c r="AH1427" s="174"/>
      <c r="AI1427" s="174"/>
      <c r="AJ1427" s="174"/>
      <c r="AK1427" s="174"/>
      <c r="AL1427" s="174"/>
      <c r="AM1427" s="175"/>
    </row>
    <row r="1428" spans="1:39" ht="12.9" customHeight="1" x14ac:dyDescent="0.2">
      <c r="B1428" s="53"/>
      <c r="C1428" s="54"/>
      <c r="D1428" s="149"/>
      <c r="E1428" s="150"/>
      <c r="F1428" s="160"/>
      <c r="G1428" s="167"/>
      <c r="H1428" s="168"/>
      <c r="I1428" s="168"/>
      <c r="J1428" s="168"/>
      <c r="K1428" s="168"/>
      <c r="L1428" s="168"/>
      <c r="M1428" s="157"/>
      <c r="N1428" s="157"/>
      <c r="O1428" s="157"/>
      <c r="P1428" s="157"/>
      <c r="Q1428" s="157"/>
      <c r="R1428" s="157"/>
      <c r="S1428" s="157"/>
      <c r="T1428" s="157"/>
      <c r="U1428" s="158"/>
      <c r="V1428" s="201"/>
      <c r="W1428" s="202"/>
      <c r="X1428" s="169"/>
      <c r="Y1428" s="170"/>
      <c r="Z1428" s="170"/>
      <c r="AA1428" s="170"/>
      <c r="AB1428" s="170"/>
      <c r="AC1428" s="170"/>
      <c r="AD1428" s="170"/>
      <c r="AE1428" s="170"/>
      <c r="AF1428" s="170"/>
      <c r="AG1428" s="170"/>
      <c r="AH1428" s="170"/>
      <c r="AI1428" s="170"/>
      <c r="AJ1428" s="170"/>
      <c r="AK1428" s="170"/>
      <c r="AL1428" s="170"/>
      <c r="AM1428" s="171"/>
    </row>
    <row r="1429" spans="1:39" ht="12.9" customHeight="1" x14ac:dyDescent="0.2">
      <c r="B1429" s="53"/>
      <c r="C1429" s="54"/>
      <c r="D1429" s="149"/>
      <c r="E1429" s="150"/>
      <c r="F1429" s="74" t="str">
        <f>IF(VLOOKUP(A1422,入力シート!$A$8:$M$1000,5,0)="","",VLOOKUP(A1422,入力シート!$A$8:$M$1000,5,0))</f>
        <v/>
      </c>
      <c r="G1429" s="75"/>
      <c r="H1429" s="75"/>
      <c r="I1429" s="75"/>
      <c r="J1429" s="75"/>
      <c r="K1429" s="75"/>
      <c r="L1429" s="75"/>
      <c r="M1429" s="75"/>
      <c r="N1429" s="75"/>
      <c r="O1429" s="75"/>
      <c r="P1429" s="75"/>
      <c r="Q1429" s="75"/>
      <c r="R1429" s="75"/>
      <c r="S1429" s="75"/>
      <c r="T1429" s="75"/>
      <c r="U1429" s="76"/>
      <c r="V1429" s="203" t="s">
        <v>16</v>
      </c>
      <c r="W1429" s="204"/>
      <c r="X1429" s="190" t="str">
        <f>IF(Y1427="","",IF(VLOOKUP(Y1427,入力シート!$A$110:$H$1000,3,0)="","",VLOOKUP(Y1427,入力シート!$A$110:$H$1000,3,0)))</f>
        <v/>
      </c>
      <c r="Y1429" s="191"/>
      <c r="Z1429" s="191"/>
      <c r="AA1429" s="191"/>
      <c r="AB1429" s="191"/>
      <c r="AC1429" s="191"/>
      <c r="AD1429" s="191"/>
      <c r="AE1429" s="191"/>
      <c r="AF1429" s="191"/>
      <c r="AG1429" s="191"/>
      <c r="AH1429" s="191"/>
      <c r="AI1429" s="191"/>
      <c r="AJ1429" s="191"/>
      <c r="AK1429" s="191"/>
      <c r="AL1429" s="191"/>
      <c r="AM1429" s="192"/>
    </row>
    <row r="1430" spans="1:39" ht="12.9" customHeight="1" x14ac:dyDescent="0.2">
      <c r="B1430" s="53"/>
      <c r="C1430" s="54"/>
      <c r="D1430" s="149"/>
      <c r="E1430" s="150"/>
      <c r="F1430" s="77"/>
      <c r="G1430" s="78"/>
      <c r="H1430" s="78"/>
      <c r="I1430" s="78"/>
      <c r="J1430" s="78"/>
      <c r="K1430" s="78"/>
      <c r="L1430" s="78"/>
      <c r="M1430" s="78"/>
      <c r="N1430" s="78"/>
      <c r="O1430" s="78"/>
      <c r="P1430" s="78"/>
      <c r="Q1430" s="78"/>
      <c r="R1430" s="78"/>
      <c r="S1430" s="78"/>
      <c r="T1430" s="78"/>
      <c r="U1430" s="79"/>
      <c r="V1430" s="201"/>
      <c r="W1430" s="202"/>
      <c r="X1430" s="103"/>
      <c r="Y1430" s="104"/>
      <c r="Z1430" s="104"/>
      <c r="AA1430" s="104"/>
      <c r="AB1430" s="104"/>
      <c r="AC1430" s="104"/>
      <c r="AD1430" s="104"/>
      <c r="AE1430" s="104"/>
      <c r="AF1430" s="104"/>
      <c r="AG1430" s="104"/>
      <c r="AH1430" s="104"/>
      <c r="AI1430" s="104"/>
      <c r="AJ1430" s="104"/>
      <c r="AK1430" s="104"/>
      <c r="AL1430" s="104"/>
      <c r="AM1430" s="105"/>
    </row>
    <row r="1431" spans="1:39" ht="12.9" customHeight="1" x14ac:dyDescent="0.2">
      <c r="B1431" s="53"/>
      <c r="C1431" s="54"/>
      <c r="D1431" s="149"/>
      <c r="E1431" s="150"/>
      <c r="F1431" s="77"/>
      <c r="G1431" s="78"/>
      <c r="H1431" s="78"/>
      <c r="I1431" s="78"/>
      <c r="J1431" s="78"/>
      <c r="K1431" s="78"/>
      <c r="L1431" s="78"/>
      <c r="M1431" s="78"/>
      <c r="N1431" s="78"/>
      <c r="O1431" s="78"/>
      <c r="P1431" s="78"/>
      <c r="Q1431" s="78"/>
      <c r="R1431" s="78"/>
      <c r="S1431" s="78"/>
      <c r="T1431" s="78"/>
      <c r="U1431" s="79"/>
      <c r="V1431" s="205" t="s">
        <v>14</v>
      </c>
      <c r="W1431" s="206"/>
      <c r="X1431" s="190" t="str">
        <f>IF(VLOOKUP(A1422,入力シート!$A$8:$M$1000,9,0)="","",VLOOKUP(A1422,入力シート!$A$8:$M$1000,9,0))</f>
        <v/>
      </c>
      <c r="Y1431" s="211"/>
      <c r="Z1431" s="209" t="s">
        <v>17</v>
      </c>
      <c r="AA1431" s="206"/>
      <c r="AB1431" s="218" t="str">
        <f>IF(VLOOKUP(A1422,入力シート!$A$8:$M$1000,12,0)="","",VLOOKUP(A1422,入力シート!$A$8:$M$1000,12,0))</f>
        <v/>
      </c>
      <c r="AC1431" s="219"/>
      <c r="AD1431" s="219"/>
      <c r="AE1431" s="220"/>
      <c r="AF1431" s="209" t="s">
        <v>18</v>
      </c>
      <c r="AG1431" s="206"/>
      <c r="AH1431" s="214" t="str">
        <f>IF(X1431="","",IF(AB1431="","",X1431*AB1431))</f>
        <v/>
      </c>
      <c r="AI1431" s="215"/>
      <c r="AJ1431" s="215"/>
      <c r="AK1431" s="215"/>
      <c r="AL1431" s="215"/>
      <c r="AM1431" s="224"/>
    </row>
    <row r="1432" spans="1:39" ht="12.9" customHeight="1" thickBot="1" x14ac:dyDescent="0.25">
      <c r="B1432" s="53"/>
      <c r="C1432" s="54"/>
      <c r="D1432" s="151"/>
      <c r="E1432" s="152"/>
      <c r="F1432" s="80"/>
      <c r="G1432" s="81"/>
      <c r="H1432" s="81"/>
      <c r="I1432" s="81"/>
      <c r="J1432" s="81"/>
      <c r="K1432" s="81"/>
      <c r="L1432" s="81"/>
      <c r="M1432" s="81"/>
      <c r="N1432" s="81"/>
      <c r="O1432" s="81"/>
      <c r="P1432" s="81"/>
      <c r="Q1432" s="81"/>
      <c r="R1432" s="81"/>
      <c r="S1432" s="81"/>
      <c r="T1432" s="81"/>
      <c r="U1432" s="82"/>
      <c r="V1432" s="207"/>
      <c r="W1432" s="208"/>
      <c r="X1432" s="212"/>
      <c r="Y1432" s="213"/>
      <c r="Z1432" s="210"/>
      <c r="AA1432" s="208"/>
      <c r="AB1432" s="221"/>
      <c r="AC1432" s="222"/>
      <c r="AD1432" s="222"/>
      <c r="AE1432" s="223"/>
      <c r="AF1432" s="210"/>
      <c r="AG1432" s="208"/>
      <c r="AH1432" s="216"/>
      <c r="AI1432" s="217"/>
      <c r="AJ1432" s="217"/>
      <c r="AK1432" s="217"/>
      <c r="AL1432" s="217"/>
      <c r="AM1432" s="225"/>
    </row>
    <row r="1433" spans="1:39" ht="12.9" customHeight="1" thickTop="1" x14ac:dyDescent="0.2">
      <c r="B1433" s="53"/>
      <c r="C1433" s="54"/>
      <c r="D1433" s="35" t="s">
        <v>10</v>
      </c>
      <c r="E1433" s="36"/>
      <c r="F1433" s="39" t="str">
        <f>IF(VLOOKUP(A1422,入力シート!$A$8:$M$1000,6,0)="","",VLOOKUP(A1422,入力シート!$A$8:$M$1000,6,0))</f>
        <v/>
      </c>
      <c r="G1433" s="40"/>
      <c r="H1433" s="40"/>
      <c r="I1433" s="40"/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1"/>
      <c r="V1433" s="45"/>
      <c r="W1433" s="46"/>
      <c r="X1433" s="46"/>
      <c r="Y1433" s="46"/>
      <c r="Z1433" s="46"/>
      <c r="AA1433" s="46"/>
      <c r="AB1433" s="46"/>
      <c r="AC1433" s="46"/>
      <c r="AD1433" s="46"/>
      <c r="AE1433" s="46"/>
      <c r="AF1433" s="46"/>
      <c r="AG1433" s="46"/>
      <c r="AH1433" s="46"/>
      <c r="AI1433" s="46"/>
      <c r="AJ1433" s="46"/>
      <c r="AK1433" s="46"/>
      <c r="AL1433" s="46"/>
      <c r="AM1433" s="46"/>
    </row>
    <row r="1434" spans="1:39" ht="12.9" customHeight="1" thickBot="1" x14ac:dyDescent="0.25">
      <c r="B1434" s="55"/>
      <c r="C1434" s="56"/>
      <c r="D1434" s="37"/>
      <c r="E1434" s="38"/>
      <c r="F1434" s="42"/>
      <c r="G1434" s="43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4"/>
      <c r="V1434" s="47"/>
      <c r="W1434" s="48"/>
      <c r="X1434" s="48"/>
      <c r="Y1434" s="48"/>
      <c r="Z1434" s="48"/>
      <c r="AA1434" s="48"/>
      <c r="AB1434" s="48"/>
      <c r="AC1434" s="48"/>
      <c r="AD1434" s="48"/>
      <c r="AE1434" s="48"/>
      <c r="AF1434" s="48"/>
      <c r="AG1434" s="48"/>
      <c r="AH1434" s="48"/>
      <c r="AI1434" s="48"/>
      <c r="AJ1434" s="48"/>
      <c r="AK1434" s="48"/>
      <c r="AL1434" s="48"/>
      <c r="AM1434" s="48"/>
    </row>
    <row r="1435" spans="1:39" ht="14.1" customHeight="1" thickTop="1" x14ac:dyDescent="0.2">
      <c r="A1435" s="1">
        <f>+A1422+1</f>
        <v>88</v>
      </c>
      <c r="B1435" s="51" t="s">
        <v>1083</v>
      </c>
      <c r="C1435" s="52"/>
      <c r="D1435" s="147" t="s">
        <v>5</v>
      </c>
      <c r="E1435" s="148"/>
      <c r="F1435" s="63" t="s">
        <v>8</v>
      </c>
      <c r="G1435" s="64"/>
      <c r="H1435" s="64"/>
      <c r="I1435" s="65"/>
      <c r="J1435" s="65"/>
      <c r="K1435" s="65"/>
      <c r="L1435" s="65"/>
      <c r="M1435" s="65"/>
      <c r="N1435" s="65"/>
      <c r="O1435" s="65"/>
      <c r="P1435" s="65"/>
      <c r="Q1435" s="65"/>
      <c r="R1435" s="65"/>
      <c r="S1435" s="65"/>
      <c r="T1435" s="65"/>
      <c r="U1435" s="65"/>
      <c r="V1435" s="193" t="s">
        <v>13</v>
      </c>
      <c r="W1435" s="194"/>
      <c r="X1435" s="176"/>
      <c r="Y1435" s="179" t="str">
        <f>IF(Y1440="","",VLOOKUP(Y1440,入力シート!$A$110:$H$10000,2,0))</f>
        <v/>
      </c>
      <c r="Z1435" s="179"/>
      <c r="AA1435" s="179"/>
      <c r="AB1435" s="179"/>
      <c r="AC1435" s="179"/>
      <c r="AD1435" s="179"/>
      <c r="AE1435" s="179"/>
      <c r="AF1435" s="179"/>
      <c r="AG1435" s="179"/>
      <c r="AH1435" s="179"/>
      <c r="AI1435" s="179"/>
      <c r="AJ1435" s="179"/>
      <c r="AK1435" s="179"/>
      <c r="AL1435" s="179"/>
      <c r="AM1435" s="180"/>
    </row>
    <row r="1436" spans="1:39" ht="12.6" customHeight="1" x14ac:dyDescent="0.2">
      <c r="B1436" s="53"/>
      <c r="C1436" s="54"/>
      <c r="D1436" s="149"/>
      <c r="E1436" s="150"/>
      <c r="F1436" s="161" t="str">
        <f>IF(VLOOKUP(A1435,入力シート!$A$8:$M$1000,2,0)="","",IF(VLOOKUP(A1435,入力シート!$A$8:$M$1000,3,0)="","",VLOOKUP(A1435,入力シート!$A$8:$M$1000,2,0)))</f>
        <v/>
      </c>
      <c r="G1436" s="162"/>
      <c r="H1436" s="162"/>
      <c r="I1436" s="162"/>
      <c r="J1436" s="162"/>
      <c r="K1436" s="162"/>
      <c r="L1436" s="162"/>
      <c r="M1436" s="162"/>
      <c r="N1436" s="162"/>
      <c r="O1436" s="162"/>
      <c r="P1436" s="162"/>
      <c r="Q1436" s="162"/>
      <c r="R1436" s="162"/>
      <c r="S1436" s="162"/>
      <c r="T1436" s="2"/>
      <c r="U1436" s="2"/>
      <c r="V1436" s="195"/>
      <c r="W1436" s="196"/>
      <c r="X1436" s="177"/>
      <c r="Y1436" s="172"/>
      <c r="Z1436" s="172"/>
      <c r="AA1436" s="172"/>
      <c r="AB1436" s="172"/>
      <c r="AC1436" s="172"/>
      <c r="AD1436" s="172"/>
      <c r="AE1436" s="172"/>
      <c r="AF1436" s="172"/>
      <c r="AG1436" s="172"/>
      <c r="AH1436" s="172"/>
      <c r="AI1436" s="172"/>
      <c r="AJ1436" s="172"/>
      <c r="AK1436" s="172"/>
      <c r="AL1436" s="172"/>
      <c r="AM1436" s="181"/>
    </row>
    <row r="1437" spans="1:39" ht="12.6" customHeight="1" x14ac:dyDescent="0.2">
      <c r="B1437" s="53"/>
      <c r="C1437" s="54"/>
      <c r="D1437" s="149"/>
      <c r="E1437" s="150"/>
      <c r="F1437" s="163"/>
      <c r="G1437" s="164"/>
      <c r="H1437" s="164"/>
      <c r="I1437" s="164"/>
      <c r="J1437" s="164"/>
      <c r="K1437" s="164"/>
      <c r="L1437" s="164"/>
      <c r="M1437" s="164"/>
      <c r="N1437" s="164"/>
      <c r="O1437" s="164"/>
      <c r="P1437" s="164"/>
      <c r="Q1437" s="164"/>
      <c r="R1437" s="164"/>
      <c r="S1437" s="164"/>
      <c r="T1437" s="2"/>
      <c r="U1437" s="2"/>
      <c r="V1437" s="195"/>
      <c r="W1437" s="196"/>
      <c r="X1437" s="177"/>
      <c r="Y1437" s="172"/>
      <c r="Z1437" s="172"/>
      <c r="AA1437" s="172"/>
      <c r="AB1437" s="172"/>
      <c r="AC1437" s="172"/>
      <c r="AD1437" s="172"/>
      <c r="AE1437" s="172"/>
      <c r="AF1437" s="172"/>
      <c r="AG1437" s="172"/>
      <c r="AH1437" s="172"/>
      <c r="AI1437" s="172"/>
      <c r="AJ1437" s="172"/>
      <c r="AK1437" s="172"/>
      <c r="AL1437" s="172"/>
      <c r="AM1437" s="181"/>
    </row>
    <row r="1438" spans="1:39" ht="12.9" customHeight="1" x14ac:dyDescent="0.2">
      <c r="B1438" s="53"/>
      <c r="C1438" s="54"/>
      <c r="D1438" s="149"/>
      <c r="E1438" s="150"/>
      <c r="F1438" s="66" t="str">
        <f>IF(VLOOKUP(A1435,入力シート!$A$8:$M$1000,2,0)="","",IF(VLOOKUP(A1435,入力シート!$A$8:$M$1000,3,0)="",VLOOKUP(A1435,入力シート!$A$8:$M$1000,2,0),VLOOKUP(A1435,入力シート!$A$8:$M$1000,3,0)))</f>
        <v/>
      </c>
      <c r="G1438" s="67"/>
      <c r="H1438" s="67"/>
      <c r="I1438" s="67"/>
      <c r="J1438" s="67"/>
      <c r="K1438" s="67"/>
      <c r="L1438" s="67"/>
      <c r="M1438" s="67"/>
      <c r="N1438" s="67"/>
      <c r="O1438" s="67"/>
      <c r="P1438" s="67"/>
      <c r="Q1438" s="67"/>
      <c r="R1438" s="67"/>
      <c r="S1438" s="67"/>
      <c r="T1438" s="70" t="s">
        <v>9</v>
      </c>
      <c r="U1438" s="70"/>
      <c r="V1438" s="195"/>
      <c r="W1438" s="196"/>
      <c r="X1438" s="177"/>
      <c r="Y1438" s="172"/>
      <c r="Z1438" s="172"/>
      <c r="AA1438" s="172"/>
      <c r="AB1438" s="172"/>
      <c r="AC1438" s="172"/>
      <c r="AD1438" s="172"/>
      <c r="AE1438" s="172"/>
      <c r="AF1438" s="172"/>
      <c r="AG1438" s="172"/>
      <c r="AH1438" s="172"/>
      <c r="AI1438" s="172"/>
      <c r="AJ1438" s="172"/>
      <c r="AK1438" s="172"/>
      <c r="AL1438" s="172"/>
      <c r="AM1438" s="181"/>
    </row>
    <row r="1439" spans="1:39" ht="12.9" customHeight="1" thickBot="1" x14ac:dyDescent="0.25">
      <c r="B1439" s="53"/>
      <c r="C1439" s="54"/>
      <c r="D1439" s="151"/>
      <c r="E1439" s="152"/>
      <c r="F1439" s="68"/>
      <c r="G1439" s="69"/>
      <c r="H1439" s="69"/>
      <c r="I1439" s="69"/>
      <c r="J1439" s="69"/>
      <c r="K1439" s="69"/>
      <c r="L1439" s="69"/>
      <c r="M1439" s="69"/>
      <c r="N1439" s="69"/>
      <c r="O1439" s="69"/>
      <c r="P1439" s="69"/>
      <c r="Q1439" s="69"/>
      <c r="R1439" s="69"/>
      <c r="S1439" s="69"/>
      <c r="T1439" s="71"/>
      <c r="U1439" s="71"/>
      <c r="V1439" s="197"/>
      <c r="W1439" s="198"/>
      <c r="X1439" s="178"/>
      <c r="Y1439" s="182"/>
      <c r="Z1439" s="182"/>
      <c r="AA1439" s="182"/>
      <c r="AB1439" s="182"/>
      <c r="AC1439" s="182"/>
      <c r="AD1439" s="182"/>
      <c r="AE1439" s="182"/>
      <c r="AF1439" s="182"/>
      <c r="AG1439" s="182"/>
      <c r="AH1439" s="182"/>
      <c r="AI1439" s="182"/>
      <c r="AJ1439" s="182"/>
      <c r="AK1439" s="182"/>
      <c r="AL1439" s="182"/>
      <c r="AM1439" s="183"/>
    </row>
    <row r="1440" spans="1:39" ht="12.9" customHeight="1" x14ac:dyDescent="0.2">
      <c r="B1440" s="53"/>
      <c r="C1440" s="54"/>
      <c r="D1440" s="153" t="s">
        <v>7</v>
      </c>
      <c r="E1440" s="154"/>
      <c r="F1440" s="159" t="s">
        <v>12</v>
      </c>
      <c r="G1440" s="165" t="str">
        <f>IF(VLOOKUP(A1435,入力シート!$A$8:$M$1000,4,0)="","",VLOOKUP(A1435,入力シート!$A$8:$M$1000,4,0))</f>
        <v/>
      </c>
      <c r="H1440" s="166"/>
      <c r="I1440" s="166"/>
      <c r="J1440" s="166"/>
      <c r="K1440" s="166"/>
      <c r="L1440" s="166"/>
      <c r="M1440" s="155"/>
      <c r="N1440" s="155"/>
      <c r="O1440" s="155"/>
      <c r="P1440" s="155"/>
      <c r="Q1440" s="155"/>
      <c r="R1440" s="155"/>
      <c r="S1440" s="155"/>
      <c r="T1440" s="155"/>
      <c r="U1440" s="156"/>
      <c r="V1440" s="199" t="s">
        <v>15</v>
      </c>
      <c r="W1440" s="200"/>
      <c r="X1440" s="173"/>
      <c r="Y1440" s="174" t="str">
        <f>IF(VLOOKUP(A1435,入力シート!$A$8:$M$1000,7,0)="","",VLOOKUP(A1435,入力シート!$A$8:$M$1000,7,0))</f>
        <v/>
      </c>
      <c r="Z1440" s="174"/>
      <c r="AA1440" s="174"/>
      <c r="AB1440" s="174"/>
      <c r="AC1440" s="174"/>
      <c r="AD1440" s="174"/>
      <c r="AE1440" s="174"/>
      <c r="AF1440" s="174"/>
      <c r="AG1440" s="174"/>
      <c r="AH1440" s="174"/>
      <c r="AI1440" s="174"/>
      <c r="AJ1440" s="174"/>
      <c r="AK1440" s="174"/>
      <c r="AL1440" s="174"/>
      <c r="AM1440" s="175"/>
    </row>
    <row r="1441" spans="1:41" ht="12.9" customHeight="1" x14ac:dyDescent="0.2">
      <c r="B1441" s="53"/>
      <c r="C1441" s="54"/>
      <c r="D1441" s="149"/>
      <c r="E1441" s="150"/>
      <c r="F1441" s="160"/>
      <c r="G1441" s="167"/>
      <c r="H1441" s="168"/>
      <c r="I1441" s="168"/>
      <c r="J1441" s="168"/>
      <c r="K1441" s="168"/>
      <c r="L1441" s="168"/>
      <c r="M1441" s="157"/>
      <c r="N1441" s="157"/>
      <c r="O1441" s="157"/>
      <c r="P1441" s="157"/>
      <c r="Q1441" s="157"/>
      <c r="R1441" s="157"/>
      <c r="S1441" s="157"/>
      <c r="T1441" s="157"/>
      <c r="U1441" s="158"/>
      <c r="V1441" s="201"/>
      <c r="W1441" s="202"/>
      <c r="X1441" s="169"/>
      <c r="Y1441" s="170"/>
      <c r="Z1441" s="170"/>
      <c r="AA1441" s="170"/>
      <c r="AB1441" s="170"/>
      <c r="AC1441" s="170"/>
      <c r="AD1441" s="170"/>
      <c r="AE1441" s="170"/>
      <c r="AF1441" s="170"/>
      <c r="AG1441" s="170"/>
      <c r="AH1441" s="170"/>
      <c r="AI1441" s="170"/>
      <c r="AJ1441" s="170"/>
      <c r="AK1441" s="170"/>
      <c r="AL1441" s="170"/>
      <c r="AM1441" s="171"/>
    </row>
    <row r="1442" spans="1:41" ht="12.9" customHeight="1" x14ac:dyDescent="0.2">
      <c r="B1442" s="53"/>
      <c r="C1442" s="54"/>
      <c r="D1442" s="149"/>
      <c r="E1442" s="150"/>
      <c r="F1442" s="74" t="str">
        <f>IF(VLOOKUP(A1435,入力シート!$A$8:$M$1000,5,0)="","",VLOOKUP(A1435,入力シート!$A$8:$M$1000,5,0))</f>
        <v/>
      </c>
      <c r="G1442" s="75"/>
      <c r="H1442" s="75"/>
      <c r="I1442" s="75"/>
      <c r="J1442" s="75"/>
      <c r="K1442" s="75"/>
      <c r="L1442" s="75"/>
      <c r="M1442" s="75"/>
      <c r="N1442" s="75"/>
      <c r="O1442" s="75"/>
      <c r="P1442" s="75"/>
      <c r="Q1442" s="75"/>
      <c r="R1442" s="75"/>
      <c r="S1442" s="75"/>
      <c r="T1442" s="75"/>
      <c r="U1442" s="76"/>
      <c r="V1442" s="203" t="s">
        <v>16</v>
      </c>
      <c r="W1442" s="204"/>
      <c r="X1442" s="190" t="str">
        <f>IF(Y1440="","",IF(VLOOKUP(Y1440,入力シート!$A$110:$H$1000,3,0)="","",VLOOKUP(Y1440,入力シート!$A$110:$H$1000,3,0)))</f>
        <v/>
      </c>
      <c r="Y1442" s="191"/>
      <c r="Z1442" s="191"/>
      <c r="AA1442" s="191"/>
      <c r="AB1442" s="191"/>
      <c r="AC1442" s="191"/>
      <c r="AD1442" s="191"/>
      <c r="AE1442" s="191"/>
      <c r="AF1442" s="191"/>
      <c r="AG1442" s="191"/>
      <c r="AH1442" s="191"/>
      <c r="AI1442" s="191"/>
      <c r="AJ1442" s="191"/>
      <c r="AK1442" s="191"/>
      <c r="AL1442" s="191"/>
      <c r="AM1442" s="192"/>
    </row>
    <row r="1443" spans="1:41" ht="12.9" customHeight="1" x14ac:dyDescent="0.2">
      <c r="B1443" s="53"/>
      <c r="C1443" s="54"/>
      <c r="D1443" s="149"/>
      <c r="E1443" s="150"/>
      <c r="F1443" s="77"/>
      <c r="G1443" s="78"/>
      <c r="H1443" s="78"/>
      <c r="I1443" s="78"/>
      <c r="J1443" s="78"/>
      <c r="K1443" s="78"/>
      <c r="L1443" s="78"/>
      <c r="M1443" s="78"/>
      <c r="N1443" s="78"/>
      <c r="O1443" s="78"/>
      <c r="P1443" s="78"/>
      <c r="Q1443" s="78"/>
      <c r="R1443" s="78"/>
      <c r="S1443" s="78"/>
      <c r="T1443" s="78"/>
      <c r="U1443" s="79"/>
      <c r="V1443" s="201"/>
      <c r="W1443" s="202"/>
      <c r="X1443" s="103"/>
      <c r="Y1443" s="104"/>
      <c r="Z1443" s="104"/>
      <c r="AA1443" s="104"/>
      <c r="AB1443" s="104"/>
      <c r="AC1443" s="104"/>
      <c r="AD1443" s="104"/>
      <c r="AE1443" s="104"/>
      <c r="AF1443" s="104"/>
      <c r="AG1443" s="104"/>
      <c r="AH1443" s="104"/>
      <c r="AI1443" s="104"/>
      <c r="AJ1443" s="104"/>
      <c r="AK1443" s="104"/>
      <c r="AL1443" s="104"/>
      <c r="AM1443" s="105"/>
    </row>
    <row r="1444" spans="1:41" ht="12.9" customHeight="1" x14ac:dyDescent="0.2">
      <c r="B1444" s="53"/>
      <c r="C1444" s="54"/>
      <c r="D1444" s="149"/>
      <c r="E1444" s="150"/>
      <c r="F1444" s="77"/>
      <c r="G1444" s="78"/>
      <c r="H1444" s="78"/>
      <c r="I1444" s="78"/>
      <c r="J1444" s="78"/>
      <c r="K1444" s="78"/>
      <c r="L1444" s="78"/>
      <c r="M1444" s="78"/>
      <c r="N1444" s="78"/>
      <c r="O1444" s="78"/>
      <c r="P1444" s="78"/>
      <c r="Q1444" s="78"/>
      <c r="R1444" s="78"/>
      <c r="S1444" s="78"/>
      <c r="T1444" s="78"/>
      <c r="U1444" s="79"/>
      <c r="V1444" s="205" t="s">
        <v>14</v>
      </c>
      <c r="W1444" s="206"/>
      <c r="X1444" s="190" t="str">
        <f>IF(VLOOKUP(A1435,入力シート!$A$8:$M$1000,9,0)="","",VLOOKUP(A1435,入力シート!$A$8:$M$1000,9,0))</f>
        <v/>
      </c>
      <c r="Y1444" s="211"/>
      <c r="Z1444" s="209" t="s">
        <v>17</v>
      </c>
      <c r="AA1444" s="206"/>
      <c r="AB1444" s="218" t="str">
        <f>IF(VLOOKUP(A1435,入力シート!$A$8:$M$1000,12,0)="","",VLOOKUP(A1435,入力シート!$A$8:$M$1000,12,0))</f>
        <v/>
      </c>
      <c r="AC1444" s="219"/>
      <c r="AD1444" s="219"/>
      <c r="AE1444" s="220"/>
      <c r="AF1444" s="209" t="s">
        <v>18</v>
      </c>
      <c r="AG1444" s="206"/>
      <c r="AH1444" s="214" t="str">
        <f>IF(X1444="","",IF(AB1444="","",X1444*AB1444))</f>
        <v/>
      </c>
      <c r="AI1444" s="215"/>
      <c r="AJ1444" s="215"/>
      <c r="AK1444" s="215"/>
      <c r="AL1444" s="215"/>
      <c r="AM1444" s="224"/>
    </row>
    <row r="1445" spans="1:41" ht="12.9" customHeight="1" thickBot="1" x14ac:dyDescent="0.25">
      <c r="B1445" s="53"/>
      <c r="C1445" s="54"/>
      <c r="D1445" s="151"/>
      <c r="E1445" s="152"/>
      <c r="F1445" s="80"/>
      <c r="G1445" s="81"/>
      <c r="H1445" s="81"/>
      <c r="I1445" s="81"/>
      <c r="J1445" s="81"/>
      <c r="K1445" s="81"/>
      <c r="L1445" s="81"/>
      <c r="M1445" s="81"/>
      <c r="N1445" s="81"/>
      <c r="O1445" s="81"/>
      <c r="P1445" s="81"/>
      <c r="Q1445" s="81"/>
      <c r="R1445" s="81"/>
      <c r="S1445" s="81"/>
      <c r="T1445" s="81"/>
      <c r="U1445" s="82"/>
      <c r="V1445" s="207"/>
      <c r="W1445" s="208"/>
      <c r="X1445" s="212"/>
      <c r="Y1445" s="213"/>
      <c r="Z1445" s="210"/>
      <c r="AA1445" s="208"/>
      <c r="AB1445" s="221"/>
      <c r="AC1445" s="222"/>
      <c r="AD1445" s="222"/>
      <c r="AE1445" s="223"/>
      <c r="AF1445" s="210"/>
      <c r="AG1445" s="208"/>
      <c r="AH1445" s="216"/>
      <c r="AI1445" s="217"/>
      <c r="AJ1445" s="217"/>
      <c r="AK1445" s="217"/>
      <c r="AL1445" s="217"/>
      <c r="AM1445" s="225"/>
    </row>
    <row r="1446" spans="1:41" ht="12.9" customHeight="1" thickTop="1" x14ac:dyDescent="0.2">
      <c r="B1446" s="53"/>
      <c r="C1446" s="54"/>
      <c r="D1446" s="35" t="s">
        <v>10</v>
      </c>
      <c r="E1446" s="36"/>
      <c r="F1446" s="39" t="str">
        <f>IF(VLOOKUP(A1435,入力シート!$A$8:$M$1000,6,0)="","",VLOOKUP(A1435,入力シート!$A$8:$M$1000,6,0))</f>
        <v/>
      </c>
      <c r="G1446" s="40"/>
      <c r="H1446" s="40"/>
      <c r="I1446" s="40"/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1"/>
      <c r="V1446" s="45"/>
      <c r="W1446" s="46"/>
      <c r="X1446" s="46"/>
      <c r="Y1446" s="46"/>
      <c r="Z1446" s="46"/>
      <c r="AA1446" s="46"/>
      <c r="AB1446" s="46"/>
      <c r="AC1446" s="46"/>
      <c r="AD1446" s="46"/>
      <c r="AE1446" s="46"/>
      <c r="AF1446" s="46"/>
      <c r="AG1446" s="46"/>
      <c r="AH1446" s="46"/>
      <c r="AI1446" s="46"/>
      <c r="AJ1446" s="46"/>
      <c r="AK1446" s="46"/>
      <c r="AL1446" s="46"/>
      <c r="AM1446" s="46"/>
    </row>
    <row r="1447" spans="1:41" ht="12.9" customHeight="1" thickBot="1" x14ac:dyDescent="0.25">
      <c r="B1447" s="55"/>
      <c r="C1447" s="56"/>
      <c r="D1447" s="37"/>
      <c r="E1447" s="38"/>
      <c r="F1447" s="42"/>
      <c r="G1447" s="43"/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4"/>
      <c r="V1447" s="47"/>
      <c r="W1447" s="48"/>
      <c r="X1447" s="48"/>
      <c r="Y1447" s="48"/>
      <c r="Z1447" s="48"/>
      <c r="AA1447" s="48"/>
      <c r="AB1447" s="48"/>
      <c r="AC1447" s="48"/>
      <c r="AD1447" s="48"/>
      <c r="AE1447" s="48"/>
      <c r="AF1447" s="48"/>
      <c r="AG1447" s="48"/>
      <c r="AH1447" s="48"/>
      <c r="AI1447" s="48"/>
      <c r="AJ1447" s="48"/>
      <c r="AK1447" s="48"/>
      <c r="AL1447" s="48"/>
      <c r="AM1447" s="48"/>
    </row>
    <row r="1448" spans="1:41" ht="14.1" customHeight="1" thickTop="1" x14ac:dyDescent="0.2">
      <c r="B1448" s="49" t="s">
        <v>24</v>
      </c>
      <c r="C1448" s="49"/>
      <c r="D1448" s="49"/>
      <c r="E1448" s="49"/>
      <c r="F1448" s="49"/>
      <c r="G1448" s="49"/>
      <c r="H1448" s="49"/>
      <c r="I1448" s="49"/>
      <c r="J1448" s="49"/>
      <c r="K1448" s="49"/>
      <c r="L1448" s="49"/>
      <c r="M1448" s="49"/>
      <c r="N1448" s="49"/>
      <c r="O1448" s="49"/>
      <c r="P1448" s="49"/>
      <c r="Q1448" s="49"/>
      <c r="R1448" s="49"/>
      <c r="S1448" s="49"/>
      <c r="T1448" s="49"/>
      <c r="U1448" s="49"/>
      <c r="AB1448" s="17" t="s">
        <v>20</v>
      </c>
      <c r="AC1448" s="18"/>
      <c r="AD1448" s="18"/>
      <c r="AE1448" s="19"/>
      <c r="AF1448" s="11" t="s">
        <v>21</v>
      </c>
      <c r="AG1448" s="12"/>
      <c r="AH1448" s="12"/>
      <c r="AI1448" s="12"/>
      <c r="AJ1448" s="12"/>
      <c r="AK1448" s="12"/>
      <c r="AL1448" s="12"/>
      <c r="AM1448" s="13"/>
    </row>
    <row r="1449" spans="1:41" ht="14.1" customHeight="1" x14ac:dyDescent="0.2">
      <c r="B1449" s="50"/>
      <c r="C1449" s="50"/>
      <c r="D1449" s="50"/>
      <c r="E1449" s="50"/>
      <c r="F1449" s="50"/>
      <c r="G1449" s="50"/>
      <c r="H1449" s="50"/>
      <c r="I1449" s="50"/>
      <c r="J1449" s="50"/>
      <c r="K1449" s="50"/>
      <c r="L1449" s="50"/>
      <c r="M1449" s="50"/>
      <c r="N1449" s="50"/>
      <c r="O1449" s="50"/>
      <c r="P1449" s="50"/>
      <c r="Q1449" s="50"/>
      <c r="R1449" s="50"/>
      <c r="S1449" s="50"/>
      <c r="T1449" s="50"/>
      <c r="U1449" s="50"/>
      <c r="AB1449" s="20"/>
      <c r="AC1449" s="21"/>
      <c r="AD1449" s="21"/>
      <c r="AE1449" s="22"/>
      <c r="AF1449" s="14"/>
      <c r="AG1449" s="15"/>
      <c r="AH1449" s="15"/>
      <c r="AI1449" s="15"/>
      <c r="AJ1449" s="15"/>
      <c r="AK1449" s="15"/>
      <c r="AL1449" s="15"/>
      <c r="AM1449" s="16"/>
    </row>
    <row r="1450" spans="1:41" ht="14.1" customHeight="1" x14ac:dyDescent="0.2">
      <c r="B1450" s="17" t="s">
        <v>25</v>
      </c>
      <c r="C1450" s="18"/>
      <c r="D1450" s="18"/>
      <c r="E1450" s="19"/>
      <c r="F1450" s="11"/>
      <c r="G1450" s="12"/>
      <c r="H1450" s="12"/>
      <c r="I1450" s="12"/>
      <c r="J1450" s="12"/>
      <c r="K1450" s="13"/>
      <c r="L1450" s="17" t="s">
        <v>26</v>
      </c>
      <c r="M1450" s="18"/>
      <c r="N1450" s="18"/>
      <c r="O1450" s="19"/>
      <c r="P1450" s="11"/>
      <c r="Q1450" s="12"/>
      <c r="R1450" s="12"/>
      <c r="S1450" s="12"/>
      <c r="T1450" s="12"/>
      <c r="U1450" s="13"/>
      <c r="W1450" s="23" t="s">
        <v>23</v>
      </c>
      <c r="X1450" s="25" t="str">
        <f>IF(SUM(X1405,X1418,X1431,X1444)=0,"",SUM(X1405,X1418,X1431,X1444))</f>
        <v/>
      </c>
      <c r="Y1450" s="18"/>
      <c r="Z1450" s="26"/>
      <c r="AA1450" s="23" t="s">
        <v>18</v>
      </c>
      <c r="AB1450" s="29" t="str">
        <f>IF(SUM(AH1405,AH1418,AH1431,AH1444)=0,"",SUM(AH1405,AH1418,AH1431,AH1444))</f>
        <v/>
      </c>
      <c r="AC1450" s="30"/>
      <c r="AD1450" s="30"/>
      <c r="AE1450" s="30"/>
      <c r="AF1450" s="30"/>
      <c r="AG1450" s="30"/>
      <c r="AH1450" s="31"/>
      <c r="AI1450" s="23" t="s">
        <v>22</v>
      </c>
      <c r="AJ1450" s="11"/>
      <c r="AK1450" s="12"/>
      <c r="AL1450" s="12"/>
      <c r="AM1450" s="13"/>
    </row>
    <row r="1451" spans="1:41" ht="14.1" customHeight="1" x14ac:dyDescent="0.2">
      <c r="B1451" s="20"/>
      <c r="C1451" s="21"/>
      <c r="D1451" s="21"/>
      <c r="E1451" s="22"/>
      <c r="F1451" s="14"/>
      <c r="G1451" s="15"/>
      <c r="H1451" s="15"/>
      <c r="I1451" s="15"/>
      <c r="J1451" s="15"/>
      <c r="K1451" s="16"/>
      <c r="L1451" s="20"/>
      <c r="M1451" s="21"/>
      <c r="N1451" s="21"/>
      <c r="O1451" s="22"/>
      <c r="P1451" s="14"/>
      <c r="Q1451" s="15"/>
      <c r="R1451" s="15"/>
      <c r="S1451" s="15"/>
      <c r="T1451" s="15"/>
      <c r="U1451" s="16"/>
      <c r="W1451" s="24"/>
      <c r="X1451" s="27"/>
      <c r="Y1451" s="21"/>
      <c r="Z1451" s="28"/>
      <c r="AA1451" s="24"/>
      <c r="AB1451" s="32"/>
      <c r="AC1451" s="33"/>
      <c r="AD1451" s="33"/>
      <c r="AE1451" s="33"/>
      <c r="AF1451" s="33"/>
      <c r="AG1451" s="33"/>
      <c r="AH1451" s="34"/>
      <c r="AI1451" s="24"/>
      <c r="AJ1451" s="14"/>
      <c r="AK1451" s="15"/>
      <c r="AL1451" s="15"/>
      <c r="AM1451" s="16"/>
    </row>
    <row r="1453" spans="1:41" ht="23.1" customHeight="1" x14ac:dyDescent="0.2">
      <c r="A1453" s="127" t="s">
        <v>1089</v>
      </c>
      <c r="B1453" s="9" t="s">
        <v>27</v>
      </c>
      <c r="C1453" s="9"/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  <c r="W1453" s="5"/>
      <c r="X1453" s="5"/>
      <c r="Y1453" s="6"/>
      <c r="Z1453" s="226" t="s">
        <v>3</v>
      </c>
      <c r="AA1453" s="227"/>
      <c r="AB1453" s="227"/>
      <c r="AC1453" s="227"/>
      <c r="AD1453" s="227"/>
      <c r="AE1453" s="228"/>
      <c r="AF1453" s="186" t="s">
        <v>4</v>
      </c>
      <c r="AG1453" s="187"/>
      <c r="AH1453" s="191" t="str">
        <f>IF(F1456="","",A1455)</f>
        <v/>
      </c>
      <c r="AI1453" s="191"/>
      <c r="AJ1453" s="184" t="s">
        <v>2</v>
      </c>
      <c r="AK1453" s="191" t="str">
        <f>IF(F1456="","",AK1387)</f>
        <v/>
      </c>
      <c r="AL1453" s="191"/>
      <c r="AM1453" s="84" t="s">
        <v>1</v>
      </c>
    </row>
    <row r="1454" spans="1:41" ht="14.1" customHeight="1" thickBot="1" x14ac:dyDescent="0.25">
      <c r="B1454" s="10" t="s">
        <v>0</v>
      </c>
      <c r="C1454" s="10"/>
      <c r="D1454" s="10"/>
      <c r="E1454" s="10"/>
      <c r="F1454" s="10"/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0"/>
      <c r="V1454" s="10"/>
      <c r="W1454" s="7"/>
      <c r="X1454" s="7"/>
      <c r="Y1454" s="8"/>
      <c r="Z1454" s="229"/>
      <c r="AA1454" s="230"/>
      <c r="AB1454" s="230"/>
      <c r="AC1454" s="230"/>
      <c r="AD1454" s="230"/>
      <c r="AE1454" s="231"/>
      <c r="AF1454" s="188"/>
      <c r="AG1454" s="189"/>
      <c r="AH1454" s="232"/>
      <c r="AI1454" s="232"/>
      <c r="AJ1454" s="185"/>
      <c r="AK1454" s="232"/>
      <c r="AL1454" s="232"/>
      <c r="AM1454" s="85"/>
    </row>
    <row r="1455" spans="1:41" ht="14.1" customHeight="1" thickTop="1" x14ac:dyDescent="0.2">
      <c r="A1455" s="1">
        <f>+A1389+1</f>
        <v>23</v>
      </c>
      <c r="B1455" s="86" t="s">
        <v>6</v>
      </c>
      <c r="C1455" s="87"/>
      <c r="D1455" s="57" t="s">
        <v>5</v>
      </c>
      <c r="E1455" s="58"/>
      <c r="F1455" s="63" t="s">
        <v>8</v>
      </c>
      <c r="G1455" s="64"/>
      <c r="H1455" s="64"/>
      <c r="I1455" s="92"/>
      <c r="J1455" s="92"/>
      <c r="K1455" s="92"/>
      <c r="L1455" s="92"/>
      <c r="M1455" s="92"/>
      <c r="N1455" s="92"/>
      <c r="O1455" s="92"/>
      <c r="P1455" s="92"/>
      <c r="Q1455" s="92"/>
      <c r="R1455" s="92"/>
      <c r="S1455" s="92"/>
      <c r="T1455" s="92"/>
      <c r="U1455" s="93"/>
      <c r="V1455" s="94" t="s">
        <v>11</v>
      </c>
      <c r="W1455" s="95"/>
      <c r="X1455" s="96"/>
      <c r="Y1455" s="134" t="str">
        <f>IF(F1456="","",IF(入力シート!$F$5="","",入力シート!$F$5))</f>
        <v/>
      </c>
      <c r="Z1455" s="135"/>
      <c r="AA1455" s="135"/>
      <c r="AB1455" s="135"/>
      <c r="AC1455" s="135"/>
      <c r="AD1455" s="135"/>
      <c r="AE1455" s="135"/>
      <c r="AF1455" s="135"/>
      <c r="AG1455" s="135"/>
      <c r="AH1455" s="135"/>
      <c r="AI1455" s="135"/>
      <c r="AJ1455" s="135"/>
      <c r="AK1455" s="135"/>
      <c r="AL1455" s="135"/>
      <c r="AM1455" s="136"/>
      <c r="AO1455" s="1" t="str">
        <f>IF(F1456="","",AO1389+1)</f>
        <v/>
      </c>
    </row>
    <row r="1456" spans="1:41" ht="14.1" customHeight="1" x14ac:dyDescent="0.2">
      <c r="B1456" s="88"/>
      <c r="C1456" s="89"/>
      <c r="D1456" s="59"/>
      <c r="E1456" s="60"/>
      <c r="F1456" s="66" t="str">
        <f>IF(F1465="","",IF(入力シート!$B$5="","",IF(入力シート!$C$5="",入力シート!$B$5,CONCATENATE(入力シート!$B$5,$A$1,入力シート!$C$5))))</f>
        <v/>
      </c>
      <c r="G1456" s="67"/>
      <c r="H1456" s="67"/>
      <c r="I1456" s="67"/>
      <c r="J1456" s="67"/>
      <c r="K1456" s="67"/>
      <c r="L1456" s="67"/>
      <c r="M1456" s="67"/>
      <c r="N1456" s="67"/>
      <c r="O1456" s="67"/>
      <c r="P1456" s="67"/>
      <c r="Q1456" s="67"/>
      <c r="R1456" s="67"/>
      <c r="S1456" s="67"/>
      <c r="T1456" s="70" t="s">
        <v>9</v>
      </c>
      <c r="U1456" s="106"/>
      <c r="V1456" s="97"/>
      <c r="W1456" s="98"/>
      <c r="X1456" s="99"/>
      <c r="Y1456" s="137"/>
      <c r="Z1456" s="138"/>
      <c r="AA1456" s="138"/>
      <c r="AB1456" s="138"/>
      <c r="AC1456" s="138"/>
      <c r="AD1456" s="138"/>
      <c r="AE1456" s="138"/>
      <c r="AF1456" s="138"/>
      <c r="AG1456" s="138"/>
      <c r="AH1456" s="138"/>
      <c r="AI1456" s="138"/>
      <c r="AJ1456" s="138"/>
      <c r="AK1456" s="138"/>
      <c r="AL1456" s="138"/>
      <c r="AM1456" s="139"/>
    </row>
    <row r="1457" spans="1:39" ht="14.1" customHeight="1" x14ac:dyDescent="0.2">
      <c r="B1457" s="88"/>
      <c r="C1457" s="89"/>
      <c r="D1457" s="61"/>
      <c r="E1457" s="62"/>
      <c r="F1457" s="68"/>
      <c r="G1457" s="69"/>
      <c r="H1457" s="69"/>
      <c r="I1457" s="69"/>
      <c r="J1457" s="69"/>
      <c r="K1457" s="69"/>
      <c r="L1457" s="69"/>
      <c r="M1457" s="69"/>
      <c r="N1457" s="69"/>
      <c r="O1457" s="69"/>
      <c r="P1457" s="69"/>
      <c r="Q1457" s="69"/>
      <c r="R1457" s="69"/>
      <c r="S1457" s="69"/>
      <c r="T1457" s="71"/>
      <c r="U1457" s="107"/>
      <c r="V1457" s="100"/>
      <c r="W1457" s="101"/>
      <c r="X1457" s="102"/>
      <c r="Y1457" s="140"/>
      <c r="Z1457" s="141"/>
      <c r="AA1457" s="141"/>
      <c r="AB1457" s="141"/>
      <c r="AC1457" s="141"/>
      <c r="AD1457" s="141"/>
      <c r="AE1457" s="141"/>
      <c r="AF1457" s="141"/>
      <c r="AG1457" s="141"/>
      <c r="AH1457" s="141"/>
      <c r="AI1457" s="141"/>
      <c r="AJ1457" s="141"/>
      <c r="AK1457" s="141"/>
      <c r="AL1457" s="141"/>
      <c r="AM1457" s="142"/>
    </row>
    <row r="1458" spans="1:39" ht="14.1" customHeight="1" x14ac:dyDescent="0.2">
      <c r="B1458" s="88"/>
      <c r="C1458" s="89"/>
      <c r="D1458" s="72" t="s">
        <v>7</v>
      </c>
      <c r="E1458" s="73"/>
      <c r="F1458" s="146" t="s">
        <v>12</v>
      </c>
      <c r="G1458" s="143" t="str">
        <f>IF(F1456="","",IF(入力シート!$D$5="","",入力シート!$D$5))</f>
        <v/>
      </c>
      <c r="H1458" s="144"/>
      <c r="I1458" s="144"/>
      <c r="J1458" s="144"/>
      <c r="K1458" s="144"/>
      <c r="L1458" s="145"/>
      <c r="M1458" s="110" t="s">
        <v>8</v>
      </c>
      <c r="N1458" s="111"/>
      <c r="O1458" s="111"/>
      <c r="P1458" s="112"/>
      <c r="Q1458" s="112"/>
      <c r="R1458" s="112"/>
      <c r="S1458" s="112"/>
      <c r="T1458" s="112"/>
      <c r="U1458" s="112"/>
      <c r="V1458" s="112"/>
      <c r="W1458" s="112"/>
      <c r="X1458" s="112"/>
      <c r="Y1458" s="112"/>
      <c r="Z1458" s="112"/>
      <c r="AA1458" s="112"/>
      <c r="AB1458" s="112"/>
      <c r="AC1458" s="112"/>
      <c r="AD1458" s="112"/>
      <c r="AE1458" s="112"/>
      <c r="AF1458" s="112"/>
      <c r="AG1458" s="112"/>
      <c r="AH1458" s="112"/>
      <c r="AI1458" s="112"/>
      <c r="AJ1458" s="112"/>
      <c r="AK1458" s="112"/>
      <c r="AL1458" s="112"/>
      <c r="AM1458" s="113"/>
    </row>
    <row r="1459" spans="1:39" ht="14.1" customHeight="1" x14ac:dyDescent="0.2">
      <c r="B1459" s="88"/>
      <c r="C1459" s="89"/>
      <c r="D1459" s="59"/>
      <c r="E1459" s="60"/>
      <c r="F1459" s="128" t="str">
        <f>IF(F1456="","",IF(入力シート!$E$5="","",入力シート!$E$5))</f>
        <v/>
      </c>
      <c r="G1459" s="129"/>
      <c r="H1459" s="129"/>
      <c r="I1459" s="129"/>
      <c r="J1459" s="129"/>
      <c r="K1459" s="129"/>
      <c r="L1459" s="129"/>
      <c r="M1459" s="129"/>
      <c r="N1459" s="129"/>
      <c r="O1459" s="129"/>
      <c r="P1459" s="129"/>
      <c r="Q1459" s="129"/>
      <c r="R1459" s="129"/>
      <c r="S1459" s="129"/>
      <c r="T1459" s="129"/>
      <c r="U1459" s="129"/>
      <c r="V1459" s="129"/>
      <c r="W1459" s="129"/>
      <c r="X1459" s="129"/>
      <c r="Y1459" s="129"/>
      <c r="Z1459" s="129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  <c r="AM1459" s="130"/>
    </row>
    <row r="1460" spans="1:39" ht="14.1" customHeight="1" thickBot="1" x14ac:dyDescent="0.25">
      <c r="B1460" s="90"/>
      <c r="C1460" s="91"/>
      <c r="D1460" s="108"/>
      <c r="E1460" s="109"/>
      <c r="F1460" s="131"/>
      <c r="G1460" s="132"/>
      <c r="H1460" s="132"/>
      <c r="I1460" s="132"/>
      <c r="J1460" s="132"/>
      <c r="K1460" s="132"/>
      <c r="L1460" s="132"/>
      <c r="M1460" s="132"/>
      <c r="N1460" s="132"/>
      <c r="O1460" s="132"/>
      <c r="P1460" s="132"/>
      <c r="Q1460" s="132"/>
      <c r="R1460" s="132"/>
      <c r="S1460" s="132"/>
      <c r="T1460" s="132"/>
      <c r="U1460" s="132"/>
      <c r="V1460" s="132"/>
      <c r="W1460" s="132"/>
      <c r="X1460" s="132"/>
      <c r="Y1460" s="132"/>
      <c r="Z1460" s="132"/>
      <c r="AA1460" s="132"/>
      <c r="AB1460" s="132"/>
      <c r="AC1460" s="132"/>
      <c r="AD1460" s="132"/>
      <c r="AE1460" s="132"/>
      <c r="AF1460" s="132"/>
      <c r="AG1460" s="132"/>
      <c r="AH1460" s="132"/>
      <c r="AI1460" s="132"/>
      <c r="AJ1460" s="132"/>
      <c r="AK1460" s="132"/>
      <c r="AL1460" s="132"/>
      <c r="AM1460" s="133"/>
    </row>
    <row r="1461" spans="1:39" ht="6" customHeight="1" thickTop="1" thickBot="1" x14ac:dyDescent="0.25"/>
    <row r="1462" spans="1:39" ht="14.1" customHeight="1" thickTop="1" x14ac:dyDescent="0.2">
      <c r="A1462" s="1">
        <f>+A1396+4</f>
        <v>89</v>
      </c>
      <c r="B1462" s="83" t="s">
        <v>19</v>
      </c>
      <c r="C1462" s="52"/>
      <c r="D1462" s="147" t="s">
        <v>5</v>
      </c>
      <c r="E1462" s="148"/>
      <c r="F1462" s="63" t="s">
        <v>8</v>
      </c>
      <c r="G1462" s="64"/>
      <c r="H1462" s="64"/>
      <c r="I1462" s="65"/>
      <c r="J1462" s="65"/>
      <c r="K1462" s="65"/>
      <c r="L1462" s="65"/>
      <c r="M1462" s="65"/>
      <c r="N1462" s="65"/>
      <c r="O1462" s="65"/>
      <c r="P1462" s="65"/>
      <c r="Q1462" s="65"/>
      <c r="R1462" s="65"/>
      <c r="S1462" s="65"/>
      <c r="T1462" s="65"/>
      <c r="U1462" s="65"/>
      <c r="V1462" s="193" t="s">
        <v>13</v>
      </c>
      <c r="W1462" s="194"/>
      <c r="X1462" s="176"/>
      <c r="Y1462" s="179" t="str">
        <f>IF(Y1467="","",VLOOKUP(Y1467,入力シート!$A$110:$H$10000,2,0))</f>
        <v/>
      </c>
      <c r="Z1462" s="179"/>
      <c r="AA1462" s="179"/>
      <c r="AB1462" s="179"/>
      <c r="AC1462" s="179"/>
      <c r="AD1462" s="179"/>
      <c r="AE1462" s="179"/>
      <c r="AF1462" s="179"/>
      <c r="AG1462" s="179"/>
      <c r="AH1462" s="179"/>
      <c r="AI1462" s="179"/>
      <c r="AJ1462" s="179"/>
      <c r="AK1462" s="179"/>
      <c r="AL1462" s="179"/>
      <c r="AM1462" s="180"/>
    </row>
    <row r="1463" spans="1:39" ht="12.6" customHeight="1" x14ac:dyDescent="0.2">
      <c r="B1463" s="53"/>
      <c r="C1463" s="54"/>
      <c r="D1463" s="149"/>
      <c r="E1463" s="150"/>
      <c r="F1463" s="161" t="str">
        <f>IF(VLOOKUP(A1462,入力シート!$A$8:$M$1000,2,0)="","",IF(VLOOKUP(A1462,入力シート!$A$8:$M$1000,3,0)="","",VLOOKUP(A1462,入力シート!$A$8:$M$1000,2,0)))</f>
        <v/>
      </c>
      <c r="G1463" s="162"/>
      <c r="H1463" s="162"/>
      <c r="I1463" s="162"/>
      <c r="J1463" s="162"/>
      <c r="K1463" s="162"/>
      <c r="L1463" s="162"/>
      <c r="M1463" s="162"/>
      <c r="N1463" s="162"/>
      <c r="O1463" s="162"/>
      <c r="P1463" s="162"/>
      <c r="Q1463" s="162"/>
      <c r="R1463" s="162"/>
      <c r="S1463" s="162"/>
      <c r="T1463" s="2"/>
      <c r="U1463" s="2"/>
      <c r="V1463" s="195"/>
      <c r="W1463" s="196"/>
      <c r="X1463" s="177"/>
      <c r="Y1463" s="172"/>
      <c r="Z1463" s="172"/>
      <c r="AA1463" s="172"/>
      <c r="AB1463" s="172"/>
      <c r="AC1463" s="172"/>
      <c r="AD1463" s="172"/>
      <c r="AE1463" s="172"/>
      <c r="AF1463" s="172"/>
      <c r="AG1463" s="172"/>
      <c r="AH1463" s="172"/>
      <c r="AI1463" s="172"/>
      <c r="AJ1463" s="172"/>
      <c r="AK1463" s="172"/>
      <c r="AL1463" s="172"/>
      <c r="AM1463" s="181"/>
    </row>
    <row r="1464" spans="1:39" ht="12.6" customHeight="1" x14ac:dyDescent="0.2">
      <c r="B1464" s="53"/>
      <c r="C1464" s="54"/>
      <c r="D1464" s="149"/>
      <c r="E1464" s="150"/>
      <c r="F1464" s="163"/>
      <c r="G1464" s="164"/>
      <c r="H1464" s="164"/>
      <c r="I1464" s="164"/>
      <c r="J1464" s="164"/>
      <c r="K1464" s="164"/>
      <c r="L1464" s="164"/>
      <c r="M1464" s="164"/>
      <c r="N1464" s="164"/>
      <c r="O1464" s="164"/>
      <c r="P1464" s="164"/>
      <c r="Q1464" s="164"/>
      <c r="R1464" s="164"/>
      <c r="S1464" s="164"/>
      <c r="T1464" s="2"/>
      <c r="U1464" s="2"/>
      <c r="V1464" s="195"/>
      <c r="W1464" s="196"/>
      <c r="X1464" s="177"/>
      <c r="Y1464" s="172"/>
      <c r="Z1464" s="172"/>
      <c r="AA1464" s="172"/>
      <c r="AB1464" s="172"/>
      <c r="AC1464" s="172"/>
      <c r="AD1464" s="172"/>
      <c r="AE1464" s="172"/>
      <c r="AF1464" s="172"/>
      <c r="AG1464" s="172"/>
      <c r="AH1464" s="172"/>
      <c r="AI1464" s="172"/>
      <c r="AJ1464" s="172"/>
      <c r="AK1464" s="172"/>
      <c r="AL1464" s="172"/>
      <c r="AM1464" s="181"/>
    </row>
    <row r="1465" spans="1:39" ht="12.9" customHeight="1" x14ac:dyDescent="0.2">
      <c r="B1465" s="53"/>
      <c r="C1465" s="54"/>
      <c r="D1465" s="149"/>
      <c r="E1465" s="150"/>
      <c r="F1465" s="66" t="str">
        <f>IF(VLOOKUP(A1462,入力シート!$A$8:$M$1000,2,0)="","",IF(VLOOKUP(A1462,入力シート!$A$8:$M$1000,3,0)="",VLOOKUP(A1462,入力シート!$A$8:$M$1000,2,0),VLOOKUP(A1462,入力シート!$A$8:$M$1000,3,0)))</f>
        <v/>
      </c>
      <c r="G1465" s="67"/>
      <c r="H1465" s="67"/>
      <c r="I1465" s="67"/>
      <c r="J1465" s="67"/>
      <c r="K1465" s="67"/>
      <c r="L1465" s="67"/>
      <c r="M1465" s="67"/>
      <c r="N1465" s="67"/>
      <c r="O1465" s="67"/>
      <c r="P1465" s="67"/>
      <c r="Q1465" s="67"/>
      <c r="R1465" s="67"/>
      <c r="S1465" s="67"/>
      <c r="T1465" s="70" t="s">
        <v>9</v>
      </c>
      <c r="U1465" s="70"/>
      <c r="V1465" s="195"/>
      <c r="W1465" s="196"/>
      <c r="X1465" s="177"/>
      <c r="Y1465" s="172"/>
      <c r="Z1465" s="172"/>
      <c r="AA1465" s="172"/>
      <c r="AB1465" s="172"/>
      <c r="AC1465" s="172"/>
      <c r="AD1465" s="172"/>
      <c r="AE1465" s="172"/>
      <c r="AF1465" s="172"/>
      <c r="AG1465" s="172"/>
      <c r="AH1465" s="172"/>
      <c r="AI1465" s="172"/>
      <c r="AJ1465" s="172"/>
      <c r="AK1465" s="172"/>
      <c r="AL1465" s="172"/>
      <c r="AM1465" s="181"/>
    </row>
    <row r="1466" spans="1:39" ht="12.9" customHeight="1" thickBot="1" x14ac:dyDescent="0.25">
      <c r="B1466" s="53"/>
      <c r="C1466" s="54"/>
      <c r="D1466" s="151"/>
      <c r="E1466" s="152"/>
      <c r="F1466" s="68"/>
      <c r="G1466" s="69"/>
      <c r="H1466" s="69"/>
      <c r="I1466" s="69"/>
      <c r="J1466" s="69"/>
      <c r="K1466" s="69"/>
      <c r="L1466" s="69"/>
      <c r="M1466" s="69"/>
      <c r="N1466" s="69"/>
      <c r="O1466" s="69"/>
      <c r="P1466" s="69"/>
      <c r="Q1466" s="69"/>
      <c r="R1466" s="69"/>
      <c r="S1466" s="69"/>
      <c r="T1466" s="71"/>
      <c r="U1466" s="71"/>
      <c r="V1466" s="197"/>
      <c r="W1466" s="198"/>
      <c r="X1466" s="178"/>
      <c r="Y1466" s="182"/>
      <c r="Z1466" s="182"/>
      <c r="AA1466" s="182"/>
      <c r="AB1466" s="182"/>
      <c r="AC1466" s="182"/>
      <c r="AD1466" s="182"/>
      <c r="AE1466" s="182"/>
      <c r="AF1466" s="182"/>
      <c r="AG1466" s="182"/>
      <c r="AH1466" s="182"/>
      <c r="AI1466" s="182"/>
      <c r="AJ1466" s="182"/>
      <c r="AK1466" s="182"/>
      <c r="AL1466" s="182"/>
      <c r="AM1466" s="183"/>
    </row>
    <row r="1467" spans="1:39" ht="12.9" customHeight="1" x14ac:dyDescent="0.2">
      <c r="B1467" s="53"/>
      <c r="C1467" s="54"/>
      <c r="D1467" s="153" t="s">
        <v>7</v>
      </c>
      <c r="E1467" s="154"/>
      <c r="F1467" s="159" t="s">
        <v>12</v>
      </c>
      <c r="G1467" s="165" t="str">
        <f>IF(VLOOKUP(A1462,入力シート!$A$8:$M$1000,4,0)="","",VLOOKUP(A1462,入力シート!$A$8:$M$1000,4,0))</f>
        <v/>
      </c>
      <c r="H1467" s="166"/>
      <c r="I1467" s="166"/>
      <c r="J1467" s="166"/>
      <c r="K1467" s="166"/>
      <c r="L1467" s="166"/>
      <c r="M1467" s="155"/>
      <c r="N1467" s="155"/>
      <c r="O1467" s="155"/>
      <c r="P1467" s="155"/>
      <c r="Q1467" s="155"/>
      <c r="R1467" s="155"/>
      <c r="S1467" s="155"/>
      <c r="T1467" s="155"/>
      <c r="U1467" s="156"/>
      <c r="V1467" s="199" t="s">
        <v>15</v>
      </c>
      <c r="W1467" s="200"/>
      <c r="X1467" s="173"/>
      <c r="Y1467" s="174" t="str">
        <f>IF(VLOOKUP(A1462,入力シート!$A$8:$M$1000,7,0)="","",VLOOKUP(A1462,入力シート!$A$8:$M$1000,7,0))</f>
        <v/>
      </c>
      <c r="Z1467" s="174"/>
      <c r="AA1467" s="174"/>
      <c r="AB1467" s="174"/>
      <c r="AC1467" s="174"/>
      <c r="AD1467" s="174"/>
      <c r="AE1467" s="174"/>
      <c r="AF1467" s="174"/>
      <c r="AG1467" s="174"/>
      <c r="AH1467" s="174"/>
      <c r="AI1467" s="174"/>
      <c r="AJ1467" s="174"/>
      <c r="AK1467" s="174"/>
      <c r="AL1467" s="174"/>
      <c r="AM1467" s="175"/>
    </row>
    <row r="1468" spans="1:39" ht="12.9" customHeight="1" x14ac:dyDescent="0.2">
      <c r="B1468" s="53"/>
      <c r="C1468" s="54"/>
      <c r="D1468" s="149"/>
      <c r="E1468" s="150"/>
      <c r="F1468" s="160"/>
      <c r="G1468" s="167"/>
      <c r="H1468" s="168"/>
      <c r="I1468" s="168"/>
      <c r="J1468" s="168"/>
      <c r="K1468" s="168"/>
      <c r="L1468" s="168"/>
      <c r="M1468" s="157"/>
      <c r="N1468" s="157"/>
      <c r="O1468" s="157"/>
      <c r="P1468" s="157"/>
      <c r="Q1468" s="157"/>
      <c r="R1468" s="157"/>
      <c r="S1468" s="157"/>
      <c r="T1468" s="157"/>
      <c r="U1468" s="158"/>
      <c r="V1468" s="201"/>
      <c r="W1468" s="202"/>
      <c r="X1468" s="169"/>
      <c r="Y1468" s="170"/>
      <c r="Z1468" s="170"/>
      <c r="AA1468" s="170"/>
      <c r="AB1468" s="170"/>
      <c r="AC1468" s="170"/>
      <c r="AD1468" s="170"/>
      <c r="AE1468" s="170"/>
      <c r="AF1468" s="170"/>
      <c r="AG1468" s="170"/>
      <c r="AH1468" s="170"/>
      <c r="AI1468" s="170"/>
      <c r="AJ1468" s="170"/>
      <c r="AK1468" s="170"/>
      <c r="AL1468" s="170"/>
      <c r="AM1468" s="171"/>
    </row>
    <row r="1469" spans="1:39" ht="12.9" customHeight="1" x14ac:dyDescent="0.2">
      <c r="B1469" s="53"/>
      <c r="C1469" s="54"/>
      <c r="D1469" s="149"/>
      <c r="E1469" s="150"/>
      <c r="F1469" s="74" t="str">
        <f>IF(VLOOKUP(A1462,入力シート!$A$8:$M$1000,5,0)="","",VLOOKUP(A1462,入力シート!$A$8:$M$1000,5,0))</f>
        <v/>
      </c>
      <c r="G1469" s="75"/>
      <c r="H1469" s="75"/>
      <c r="I1469" s="75"/>
      <c r="J1469" s="75"/>
      <c r="K1469" s="75"/>
      <c r="L1469" s="75"/>
      <c r="M1469" s="75"/>
      <c r="N1469" s="75"/>
      <c r="O1469" s="75"/>
      <c r="P1469" s="75"/>
      <c r="Q1469" s="75"/>
      <c r="R1469" s="75"/>
      <c r="S1469" s="75"/>
      <c r="T1469" s="75"/>
      <c r="U1469" s="76"/>
      <c r="V1469" s="203" t="s">
        <v>16</v>
      </c>
      <c r="W1469" s="204"/>
      <c r="X1469" s="190" t="str">
        <f>IF(Y1467="","",IF(VLOOKUP(Y1467,入力シート!$A$110:$H$1000,3,0)="","",VLOOKUP(Y1467,入力シート!$A$110:$H$1000,3,0)))</f>
        <v/>
      </c>
      <c r="Y1469" s="191"/>
      <c r="Z1469" s="191"/>
      <c r="AA1469" s="191"/>
      <c r="AB1469" s="191"/>
      <c r="AC1469" s="191"/>
      <c r="AD1469" s="191"/>
      <c r="AE1469" s="191"/>
      <c r="AF1469" s="191"/>
      <c r="AG1469" s="191"/>
      <c r="AH1469" s="191"/>
      <c r="AI1469" s="191"/>
      <c r="AJ1469" s="191"/>
      <c r="AK1469" s="191"/>
      <c r="AL1469" s="191"/>
      <c r="AM1469" s="192"/>
    </row>
    <row r="1470" spans="1:39" ht="12.9" customHeight="1" x14ac:dyDescent="0.2">
      <c r="B1470" s="53"/>
      <c r="C1470" s="54"/>
      <c r="D1470" s="149"/>
      <c r="E1470" s="150"/>
      <c r="F1470" s="77"/>
      <c r="G1470" s="78"/>
      <c r="H1470" s="78"/>
      <c r="I1470" s="78"/>
      <c r="J1470" s="78"/>
      <c r="K1470" s="78"/>
      <c r="L1470" s="78"/>
      <c r="M1470" s="78"/>
      <c r="N1470" s="78"/>
      <c r="O1470" s="78"/>
      <c r="P1470" s="78"/>
      <c r="Q1470" s="78"/>
      <c r="R1470" s="78"/>
      <c r="S1470" s="78"/>
      <c r="T1470" s="78"/>
      <c r="U1470" s="79"/>
      <c r="V1470" s="201"/>
      <c r="W1470" s="202"/>
      <c r="X1470" s="103"/>
      <c r="Y1470" s="104"/>
      <c r="Z1470" s="104"/>
      <c r="AA1470" s="104"/>
      <c r="AB1470" s="104"/>
      <c r="AC1470" s="104"/>
      <c r="AD1470" s="104"/>
      <c r="AE1470" s="104"/>
      <c r="AF1470" s="104"/>
      <c r="AG1470" s="104"/>
      <c r="AH1470" s="104"/>
      <c r="AI1470" s="104"/>
      <c r="AJ1470" s="104"/>
      <c r="AK1470" s="104"/>
      <c r="AL1470" s="104"/>
      <c r="AM1470" s="105"/>
    </row>
    <row r="1471" spans="1:39" ht="12.9" customHeight="1" x14ac:dyDescent="0.2">
      <c r="B1471" s="53"/>
      <c r="C1471" s="54"/>
      <c r="D1471" s="149"/>
      <c r="E1471" s="150"/>
      <c r="F1471" s="77"/>
      <c r="G1471" s="78"/>
      <c r="H1471" s="78"/>
      <c r="I1471" s="78"/>
      <c r="J1471" s="78"/>
      <c r="K1471" s="78"/>
      <c r="L1471" s="78"/>
      <c r="M1471" s="78"/>
      <c r="N1471" s="78"/>
      <c r="O1471" s="78"/>
      <c r="P1471" s="78"/>
      <c r="Q1471" s="78"/>
      <c r="R1471" s="78"/>
      <c r="S1471" s="78"/>
      <c r="T1471" s="78"/>
      <c r="U1471" s="79"/>
      <c r="V1471" s="205" t="s">
        <v>14</v>
      </c>
      <c r="W1471" s="206"/>
      <c r="X1471" s="190" t="str">
        <f>IF(VLOOKUP(A1462,入力シート!$A$8:$M$1000,9,0)="","",VLOOKUP(A1462,入力シート!$A$8:$M$1000,9,0))</f>
        <v/>
      </c>
      <c r="Y1471" s="211"/>
      <c r="Z1471" s="209" t="s">
        <v>17</v>
      </c>
      <c r="AA1471" s="206"/>
      <c r="AB1471" s="218" t="str">
        <f>IF(VLOOKUP(A1462,入力シート!$A$8:$M$1000,12,0)="","",VLOOKUP(A1462,入力シート!$A$8:$M$1000,12,0))</f>
        <v/>
      </c>
      <c r="AC1471" s="219"/>
      <c r="AD1471" s="219"/>
      <c r="AE1471" s="220"/>
      <c r="AF1471" s="209" t="s">
        <v>18</v>
      </c>
      <c r="AG1471" s="206"/>
      <c r="AH1471" s="214" t="str">
        <f>IF(X1471="","",IF(AB1471="","",X1471*AB1471))</f>
        <v/>
      </c>
      <c r="AI1471" s="215"/>
      <c r="AJ1471" s="215"/>
      <c r="AK1471" s="215"/>
      <c r="AL1471" s="215"/>
      <c r="AM1471" s="224"/>
    </row>
    <row r="1472" spans="1:39" ht="12.9" customHeight="1" thickBot="1" x14ac:dyDescent="0.25">
      <c r="B1472" s="53"/>
      <c r="C1472" s="54"/>
      <c r="D1472" s="151"/>
      <c r="E1472" s="152"/>
      <c r="F1472" s="80"/>
      <c r="G1472" s="81"/>
      <c r="H1472" s="81"/>
      <c r="I1472" s="81"/>
      <c r="J1472" s="81"/>
      <c r="K1472" s="81"/>
      <c r="L1472" s="81"/>
      <c r="M1472" s="81"/>
      <c r="N1472" s="81"/>
      <c r="O1472" s="81"/>
      <c r="P1472" s="81"/>
      <c r="Q1472" s="81"/>
      <c r="R1472" s="81"/>
      <c r="S1472" s="81"/>
      <c r="T1472" s="81"/>
      <c r="U1472" s="82"/>
      <c r="V1472" s="207"/>
      <c r="W1472" s="208"/>
      <c r="X1472" s="212"/>
      <c r="Y1472" s="213"/>
      <c r="Z1472" s="210"/>
      <c r="AA1472" s="208"/>
      <c r="AB1472" s="221"/>
      <c r="AC1472" s="222"/>
      <c r="AD1472" s="222"/>
      <c r="AE1472" s="223"/>
      <c r="AF1472" s="210"/>
      <c r="AG1472" s="208"/>
      <c r="AH1472" s="216"/>
      <c r="AI1472" s="217"/>
      <c r="AJ1472" s="217"/>
      <c r="AK1472" s="217"/>
      <c r="AL1472" s="217"/>
      <c r="AM1472" s="225"/>
    </row>
    <row r="1473" spans="1:39" ht="12.9" customHeight="1" thickTop="1" x14ac:dyDescent="0.2">
      <c r="B1473" s="53"/>
      <c r="C1473" s="54"/>
      <c r="D1473" s="35" t="s">
        <v>10</v>
      </c>
      <c r="E1473" s="36"/>
      <c r="F1473" s="39" t="str">
        <f>IF(VLOOKUP(A1462,入力シート!$A$8:$M$1000,6,0)="","",VLOOKUP(A1462,入力シート!$A$8:$M$1000,6,0))</f>
        <v/>
      </c>
      <c r="G1473" s="40"/>
      <c r="H1473" s="40"/>
      <c r="I1473" s="40"/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1"/>
      <c r="V1473" s="45"/>
      <c r="W1473" s="46"/>
      <c r="X1473" s="46"/>
      <c r="Y1473" s="46"/>
      <c r="Z1473" s="46"/>
      <c r="AA1473" s="46"/>
      <c r="AB1473" s="46"/>
      <c r="AC1473" s="46"/>
      <c r="AD1473" s="46"/>
      <c r="AE1473" s="46"/>
      <c r="AF1473" s="46"/>
      <c r="AG1473" s="46"/>
      <c r="AH1473" s="46"/>
      <c r="AI1473" s="46"/>
      <c r="AJ1473" s="46"/>
      <c r="AK1473" s="46"/>
      <c r="AL1473" s="46"/>
      <c r="AM1473" s="46"/>
    </row>
    <row r="1474" spans="1:39" ht="12.9" customHeight="1" thickBot="1" x14ac:dyDescent="0.25">
      <c r="B1474" s="55"/>
      <c r="C1474" s="56"/>
      <c r="D1474" s="37"/>
      <c r="E1474" s="38"/>
      <c r="F1474" s="42"/>
      <c r="G1474" s="43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4"/>
      <c r="V1474" s="47"/>
      <c r="W1474" s="48"/>
      <c r="X1474" s="48"/>
      <c r="Y1474" s="48"/>
      <c r="Z1474" s="48"/>
      <c r="AA1474" s="48"/>
      <c r="AB1474" s="48"/>
      <c r="AC1474" s="48"/>
      <c r="AD1474" s="48"/>
      <c r="AE1474" s="48"/>
      <c r="AF1474" s="48"/>
      <c r="AG1474" s="48"/>
      <c r="AH1474" s="48"/>
      <c r="AI1474" s="48"/>
      <c r="AJ1474" s="48"/>
      <c r="AK1474" s="48"/>
      <c r="AL1474" s="48"/>
      <c r="AM1474" s="48"/>
    </row>
    <row r="1475" spans="1:39" ht="14.1" customHeight="1" thickTop="1" x14ac:dyDescent="0.2">
      <c r="A1475" s="1">
        <f>+A1462+1</f>
        <v>90</v>
      </c>
      <c r="B1475" s="51" t="s">
        <v>1081</v>
      </c>
      <c r="C1475" s="52"/>
      <c r="D1475" s="147" t="s">
        <v>5</v>
      </c>
      <c r="E1475" s="148"/>
      <c r="F1475" s="63" t="s">
        <v>8</v>
      </c>
      <c r="G1475" s="64"/>
      <c r="H1475" s="64"/>
      <c r="I1475" s="65"/>
      <c r="J1475" s="65"/>
      <c r="K1475" s="65"/>
      <c r="L1475" s="65"/>
      <c r="M1475" s="65"/>
      <c r="N1475" s="65"/>
      <c r="O1475" s="65"/>
      <c r="P1475" s="65"/>
      <c r="Q1475" s="65"/>
      <c r="R1475" s="65"/>
      <c r="S1475" s="65"/>
      <c r="T1475" s="65"/>
      <c r="U1475" s="65"/>
      <c r="V1475" s="193" t="s">
        <v>13</v>
      </c>
      <c r="W1475" s="194"/>
      <c r="X1475" s="176"/>
      <c r="Y1475" s="179" t="str">
        <f>IF(Y1480="","",VLOOKUP(Y1480,入力シート!$A$110:$H$10000,2,0))</f>
        <v/>
      </c>
      <c r="Z1475" s="179"/>
      <c r="AA1475" s="179"/>
      <c r="AB1475" s="179"/>
      <c r="AC1475" s="179"/>
      <c r="AD1475" s="179"/>
      <c r="AE1475" s="179"/>
      <c r="AF1475" s="179"/>
      <c r="AG1475" s="179"/>
      <c r="AH1475" s="179"/>
      <c r="AI1475" s="179"/>
      <c r="AJ1475" s="179"/>
      <c r="AK1475" s="179"/>
      <c r="AL1475" s="179"/>
      <c r="AM1475" s="180"/>
    </row>
    <row r="1476" spans="1:39" ht="12.6" customHeight="1" x14ac:dyDescent="0.2">
      <c r="B1476" s="53"/>
      <c r="C1476" s="54"/>
      <c r="D1476" s="149"/>
      <c r="E1476" s="150"/>
      <c r="F1476" s="161" t="str">
        <f>IF(VLOOKUP(A1475,入力シート!$A$8:$M$1000,2,0)="","",IF(VLOOKUP(A1475,入力シート!$A$8:$M$1000,3,0)="","",VLOOKUP(A1475,入力シート!$A$8:$M$1000,2,0)))</f>
        <v/>
      </c>
      <c r="G1476" s="162"/>
      <c r="H1476" s="162"/>
      <c r="I1476" s="162"/>
      <c r="J1476" s="162"/>
      <c r="K1476" s="162"/>
      <c r="L1476" s="162"/>
      <c r="M1476" s="162"/>
      <c r="N1476" s="162"/>
      <c r="O1476" s="162"/>
      <c r="P1476" s="162"/>
      <c r="Q1476" s="162"/>
      <c r="R1476" s="162"/>
      <c r="S1476" s="162"/>
      <c r="T1476" s="2"/>
      <c r="U1476" s="2"/>
      <c r="V1476" s="195"/>
      <c r="W1476" s="196"/>
      <c r="X1476" s="177"/>
      <c r="Y1476" s="172"/>
      <c r="Z1476" s="172"/>
      <c r="AA1476" s="172"/>
      <c r="AB1476" s="172"/>
      <c r="AC1476" s="172"/>
      <c r="AD1476" s="172"/>
      <c r="AE1476" s="172"/>
      <c r="AF1476" s="172"/>
      <c r="AG1476" s="172"/>
      <c r="AH1476" s="172"/>
      <c r="AI1476" s="172"/>
      <c r="AJ1476" s="172"/>
      <c r="AK1476" s="172"/>
      <c r="AL1476" s="172"/>
      <c r="AM1476" s="181"/>
    </row>
    <row r="1477" spans="1:39" ht="12.6" customHeight="1" x14ac:dyDescent="0.2">
      <c r="B1477" s="53"/>
      <c r="C1477" s="54"/>
      <c r="D1477" s="149"/>
      <c r="E1477" s="150"/>
      <c r="F1477" s="163"/>
      <c r="G1477" s="164"/>
      <c r="H1477" s="164"/>
      <c r="I1477" s="164"/>
      <c r="J1477" s="164"/>
      <c r="K1477" s="164"/>
      <c r="L1477" s="164"/>
      <c r="M1477" s="164"/>
      <c r="N1477" s="164"/>
      <c r="O1477" s="164"/>
      <c r="P1477" s="164"/>
      <c r="Q1477" s="164"/>
      <c r="R1477" s="164"/>
      <c r="S1477" s="164"/>
      <c r="T1477" s="2"/>
      <c r="U1477" s="2"/>
      <c r="V1477" s="195"/>
      <c r="W1477" s="196"/>
      <c r="X1477" s="177"/>
      <c r="Y1477" s="172"/>
      <c r="Z1477" s="172"/>
      <c r="AA1477" s="172"/>
      <c r="AB1477" s="172"/>
      <c r="AC1477" s="172"/>
      <c r="AD1477" s="172"/>
      <c r="AE1477" s="172"/>
      <c r="AF1477" s="172"/>
      <c r="AG1477" s="172"/>
      <c r="AH1477" s="172"/>
      <c r="AI1477" s="172"/>
      <c r="AJ1477" s="172"/>
      <c r="AK1477" s="172"/>
      <c r="AL1477" s="172"/>
      <c r="AM1477" s="181"/>
    </row>
    <row r="1478" spans="1:39" ht="12.9" customHeight="1" x14ac:dyDescent="0.2">
      <c r="B1478" s="53"/>
      <c r="C1478" s="54"/>
      <c r="D1478" s="149"/>
      <c r="E1478" s="150"/>
      <c r="F1478" s="66" t="str">
        <f>IF(VLOOKUP(A1475,入力シート!$A$8:$M$1000,2,0)="","",IF(VLOOKUP(A1475,入力シート!$A$8:$M$1000,3,0)="",VLOOKUP(A1475,入力シート!$A$8:$M$1000,2,0),VLOOKUP(A1475,入力シート!$A$8:$M$1000,3,0)))</f>
        <v/>
      </c>
      <c r="G1478" s="67"/>
      <c r="H1478" s="67"/>
      <c r="I1478" s="67"/>
      <c r="J1478" s="67"/>
      <c r="K1478" s="67"/>
      <c r="L1478" s="67"/>
      <c r="M1478" s="67"/>
      <c r="N1478" s="67"/>
      <c r="O1478" s="67"/>
      <c r="P1478" s="67"/>
      <c r="Q1478" s="67"/>
      <c r="R1478" s="67"/>
      <c r="S1478" s="67"/>
      <c r="T1478" s="70" t="s">
        <v>9</v>
      </c>
      <c r="U1478" s="70"/>
      <c r="V1478" s="195"/>
      <c r="W1478" s="196"/>
      <c r="X1478" s="177"/>
      <c r="Y1478" s="172"/>
      <c r="Z1478" s="172"/>
      <c r="AA1478" s="172"/>
      <c r="AB1478" s="172"/>
      <c r="AC1478" s="172"/>
      <c r="AD1478" s="172"/>
      <c r="AE1478" s="172"/>
      <c r="AF1478" s="172"/>
      <c r="AG1478" s="172"/>
      <c r="AH1478" s="172"/>
      <c r="AI1478" s="172"/>
      <c r="AJ1478" s="172"/>
      <c r="AK1478" s="172"/>
      <c r="AL1478" s="172"/>
      <c r="AM1478" s="181"/>
    </row>
    <row r="1479" spans="1:39" ht="12.9" customHeight="1" thickBot="1" x14ac:dyDescent="0.25">
      <c r="B1479" s="53"/>
      <c r="C1479" s="54"/>
      <c r="D1479" s="151"/>
      <c r="E1479" s="152"/>
      <c r="F1479" s="68"/>
      <c r="G1479" s="69"/>
      <c r="H1479" s="69"/>
      <c r="I1479" s="69"/>
      <c r="J1479" s="69"/>
      <c r="K1479" s="69"/>
      <c r="L1479" s="69"/>
      <c r="M1479" s="69"/>
      <c r="N1479" s="69"/>
      <c r="O1479" s="69"/>
      <c r="P1479" s="69"/>
      <c r="Q1479" s="69"/>
      <c r="R1479" s="69"/>
      <c r="S1479" s="69"/>
      <c r="T1479" s="71"/>
      <c r="U1479" s="71"/>
      <c r="V1479" s="197"/>
      <c r="W1479" s="198"/>
      <c r="X1479" s="178"/>
      <c r="Y1479" s="182"/>
      <c r="Z1479" s="182"/>
      <c r="AA1479" s="182"/>
      <c r="AB1479" s="182"/>
      <c r="AC1479" s="182"/>
      <c r="AD1479" s="182"/>
      <c r="AE1479" s="182"/>
      <c r="AF1479" s="182"/>
      <c r="AG1479" s="182"/>
      <c r="AH1479" s="182"/>
      <c r="AI1479" s="182"/>
      <c r="AJ1479" s="182"/>
      <c r="AK1479" s="182"/>
      <c r="AL1479" s="182"/>
      <c r="AM1479" s="183"/>
    </row>
    <row r="1480" spans="1:39" ht="12.9" customHeight="1" x14ac:dyDescent="0.2">
      <c r="B1480" s="53"/>
      <c r="C1480" s="54"/>
      <c r="D1480" s="153" t="s">
        <v>7</v>
      </c>
      <c r="E1480" s="154"/>
      <c r="F1480" s="159" t="s">
        <v>12</v>
      </c>
      <c r="G1480" s="165" t="str">
        <f>IF(VLOOKUP(A1475,入力シート!$A$8:$M$1000,4,0)="","",VLOOKUP(A1475,入力シート!$A$8:$M$1000,4,0))</f>
        <v/>
      </c>
      <c r="H1480" s="166"/>
      <c r="I1480" s="166"/>
      <c r="J1480" s="166"/>
      <c r="K1480" s="166"/>
      <c r="L1480" s="166"/>
      <c r="M1480" s="155"/>
      <c r="N1480" s="155"/>
      <c r="O1480" s="155"/>
      <c r="P1480" s="155"/>
      <c r="Q1480" s="155"/>
      <c r="R1480" s="155"/>
      <c r="S1480" s="155"/>
      <c r="T1480" s="155"/>
      <c r="U1480" s="156"/>
      <c r="V1480" s="199" t="s">
        <v>15</v>
      </c>
      <c r="W1480" s="200"/>
      <c r="X1480" s="173"/>
      <c r="Y1480" s="174" t="str">
        <f>IF(VLOOKUP(A1475,入力シート!$A$8:$M$1000,7,0)="","",VLOOKUP(A1475,入力シート!$A$8:$M$1000,7,0))</f>
        <v/>
      </c>
      <c r="Z1480" s="174"/>
      <c r="AA1480" s="174"/>
      <c r="AB1480" s="174"/>
      <c r="AC1480" s="174"/>
      <c r="AD1480" s="174"/>
      <c r="AE1480" s="174"/>
      <c r="AF1480" s="174"/>
      <c r="AG1480" s="174"/>
      <c r="AH1480" s="174"/>
      <c r="AI1480" s="174"/>
      <c r="AJ1480" s="174"/>
      <c r="AK1480" s="174"/>
      <c r="AL1480" s="174"/>
      <c r="AM1480" s="175"/>
    </row>
    <row r="1481" spans="1:39" ht="12.9" customHeight="1" x14ac:dyDescent="0.2">
      <c r="B1481" s="53"/>
      <c r="C1481" s="54"/>
      <c r="D1481" s="149"/>
      <c r="E1481" s="150"/>
      <c r="F1481" s="160"/>
      <c r="G1481" s="167"/>
      <c r="H1481" s="168"/>
      <c r="I1481" s="168"/>
      <c r="J1481" s="168"/>
      <c r="K1481" s="168"/>
      <c r="L1481" s="168"/>
      <c r="M1481" s="157"/>
      <c r="N1481" s="157"/>
      <c r="O1481" s="157"/>
      <c r="P1481" s="157"/>
      <c r="Q1481" s="157"/>
      <c r="R1481" s="157"/>
      <c r="S1481" s="157"/>
      <c r="T1481" s="157"/>
      <c r="U1481" s="158"/>
      <c r="V1481" s="201"/>
      <c r="W1481" s="202"/>
      <c r="X1481" s="169"/>
      <c r="Y1481" s="170"/>
      <c r="Z1481" s="170"/>
      <c r="AA1481" s="170"/>
      <c r="AB1481" s="170"/>
      <c r="AC1481" s="170"/>
      <c r="AD1481" s="170"/>
      <c r="AE1481" s="170"/>
      <c r="AF1481" s="170"/>
      <c r="AG1481" s="170"/>
      <c r="AH1481" s="170"/>
      <c r="AI1481" s="170"/>
      <c r="AJ1481" s="170"/>
      <c r="AK1481" s="170"/>
      <c r="AL1481" s="170"/>
      <c r="AM1481" s="171"/>
    </row>
    <row r="1482" spans="1:39" ht="12.9" customHeight="1" x14ac:dyDescent="0.2">
      <c r="B1482" s="53"/>
      <c r="C1482" s="54"/>
      <c r="D1482" s="149"/>
      <c r="E1482" s="150"/>
      <c r="F1482" s="74" t="str">
        <f>IF(VLOOKUP(A1475,入力シート!$A$8:$M$1000,5,0)="","",VLOOKUP(A1475,入力シート!$A$8:$M$1000,5,0))</f>
        <v/>
      </c>
      <c r="G1482" s="75"/>
      <c r="H1482" s="75"/>
      <c r="I1482" s="75"/>
      <c r="J1482" s="75"/>
      <c r="K1482" s="75"/>
      <c r="L1482" s="75"/>
      <c r="M1482" s="75"/>
      <c r="N1482" s="75"/>
      <c r="O1482" s="75"/>
      <c r="P1482" s="75"/>
      <c r="Q1482" s="75"/>
      <c r="R1482" s="75"/>
      <c r="S1482" s="75"/>
      <c r="T1482" s="75"/>
      <c r="U1482" s="76"/>
      <c r="V1482" s="203" t="s">
        <v>16</v>
      </c>
      <c r="W1482" s="204"/>
      <c r="X1482" s="190" t="str">
        <f>IF(Y1480="","",IF(VLOOKUP(Y1480,入力シート!$A$110:$H$1000,3,0)="","",VLOOKUP(Y1480,入力シート!$A$110:$H$1000,3,0)))</f>
        <v/>
      </c>
      <c r="Y1482" s="191"/>
      <c r="Z1482" s="191"/>
      <c r="AA1482" s="191"/>
      <c r="AB1482" s="191"/>
      <c r="AC1482" s="191"/>
      <c r="AD1482" s="191"/>
      <c r="AE1482" s="191"/>
      <c r="AF1482" s="191"/>
      <c r="AG1482" s="191"/>
      <c r="AH1482" s="191"/>
      <c r="AI1482" s="191"/>
      <c r="AJ1482" s="191"/>
      <c r="AK1482" s="191"/>
      <c r="AL1482" s="191"/>
      <c r="AM1482" s="192"/>
    </row>
    <row r="1483" spans="1:39" ht="12.9" customHeight="1" x14ac:dyDescent="0.2">
      <c r="B1483" s="53"/>
      <c r="C1483" s="54"/>
      <c r="D1483" s="149"/>
      <c r="E1483" s="150"/>
      <c r="F1483" s="77"/>
      <c r="G1483" s="78"/>
      <c r="H1483" s="78"/>
      <c r="I1483" s="78"/>
      <c r="J1483" s="78"/>
      <c r="K1483" s="78"/>
      <c r="L1483" s="78"/>
      <c r="M1483" s="78"/>
      <c r="N1483" s="78"/>
      <c r="O1483" s="78"/>
      <c r="P1483" s="78"/>
      <c r="Q1483" s="78"/>
      <c r="R1483" s="78"/>
      <c r="S1483" s="78"/>
      <c r="T1483" s="78"/>
      <c r="U1483" s="79"/>
      <c r="V1483" s="201"/>
      <c r="W1483" s="202"/>
      <c r="X1483" s="103"/>
      <c r="Y1483" s="104"/>
      <c r="Z1483" s="104"/>
      <c r="AA1483" s="104"/>
      <c r="AB1483" s="104"/>
      <c r="AC1483" s="104"/>
      <c r="AD1483" s="104"/>
      <c r="AE1483" s="104"/>
      <c r="AF1483" s="104"/>
      <c r="AG1483" s="104"/>
      <c r="AH1483" s="104"/>
      <c r="AI1483" s="104"/>
      <c r="AJ1483" s="104"/>
      <c r="AK1483" s="104"/>
      <c r="AL1483" s="104"/>
      <c r="AM1483" s="105"/>
    </row>
    <row r="1484" spans="1:39" ht="12.9" customHeight="1" x14ac:dyDescent="0.2">
      <c r="B1484" s="53"/>
      <c r="C1484" s="54"/>
      <c r="D1484" s="149"/>
      <c r="E1484" s="150"/>
      <c r="F1484" s="77"/>
      <c r="G1484" s="78"/>
      <c r="H1484" s="78"/>
      <c r="I1484" s="78"/>
      <c r="J1484" s="78"/>
      <c r="K1484" s="78"/>
      <c r="L1484" s="78"/>
      <c r="M1484" s="78"/>
      <c r="N1484" s="78"/>
      <c r="O1484" s="78"/>
      <c r="P1484" s="78"/>
      <c r="Q1484" s="78"/>
      <c r="R1484" s="78"/>
      <c r="S1484" s="78"/>
      <c r="T1484" s="78"/>
      <c r="U1484" s="79"/>
      <c r="V1484" s="205" t="s">
        <v>14</v>
      </c>
      <c r="W1484" s="206"/>
      <c r="X1484" s="190" t="str">
        <f>IF(VLOOKUP(A1475,入力シート!$A$8:$M$1000,9,0)="","",VLOOKUP(A1475,入力シート!$A$8:$M$1000,9,0))</f>
        <v/>
      </c>
      <c r="Y1484" s="211"/>
      <c r="Z1484" s="209" t="s">
        <v>17</v>
      </c>
      <c r="AA1484" s="206"/>
      <c r="AB1484" s="218" t="str">
        <f>IF(VLOOKUP(A1475,入力シート!$A$8:$M$1000,12,0)="","",VLOOKUP(A1475,入力シート!$A$8:$M$1000,12,0))</f>
        <v/>
      </c>
      <c r="AC1484" s="219"/>
      <c r="AD1484" s="219"/>
      <c r="AE1484" s="220"/>
      <c r="AF1484" s="209" t="s">
        <v>18</v>
      </c>
      <c r="AG1484" s="206"/>
      <c r="AH1484" s="214" t="str">
        <f>IF(X1484="","",IF(AB1484="","",X1484*AB1484))</f>
        <v/>
      </c>
      <c r="AI1484" s="215"/>
      <c r="AJ1484" s="215"/>
      <c r="AK1484" s="215"/>
      <c r="AL1484" s="215"/>
      <c r="AM1484" s="224"/>
    </row>
    <row r="1485" spans="1:39" ht="12.9" customHeight="1" thickBot="1" x14ac:dyDescent="0.25">
      <c r="B1485" s="53"/>
      <c r="C1485" s="54"/>
      <c r="D1485" s="151"/>
      <c r="E1485" s="152"/>
      <c r="F1485" s="80"/>
      <c r="G1485" s="81"/>
      <c r="H1485" s="81"/>
      <c r="I1485" s="81"/>
      <c r="J1485" s="81"/>
      <c r="K1485" s="81"/>
      <c r="L1485" s="81"/>
      <c r="M1485" s="81"/>
      <c r="N1485" s="81"/>
      <c r="O1485" s="81"/>
      <c r="P1485" s="81"/>
      <c r="Q1485" s="81"/>
      <c r="R1485" s="81"/>
      <c r="S1485" s="81"/>
      <c r="T1485" s="81"/>
      <c r="U1485" s="82"/>
      <c r="V1485" s="207"/>
      <c r="W1485" s="208"/>
      <c r="X1485" s="212"/>
      <c r="Y1485" s="213"/>
      <c r="Z1485" s="210"/>
      <c r="AA1485" s="208"/>
      <c r="AB1485" s="221"/>
      <c r="AC1485" s="222"/>
      <c r="AD1485" s="222"/>
      <c r="AE1485" s="223"/>
      <c r="AF1485" s="210"/>
      <c r="AG1485" s="208"/>
      <c r="AH1485" s="216"/>
      <c r="AI1485" s="217"/>
      <c r="AJ1485" s="217"/>
      <c r="AK1485" s="217"/>
      <c r="AL1485" s="217"/>
      <c r="AM1485" s="225"/>
    </row>
    <row r="1486" spans="1:39" ht="12.9" customHeight="1" thickTop="1" x14ac:dyDescent="0.2">
      <c r="B1486" s="53"/>
      <c r="C1486" s="54"/>
      <c r="D1486" s="35" t="s">
        <v>10</v>
      </c>
      <c r="E1486" s="36"/>
      <c r="F1486" s="39" t="str">
        <f>IF(VLOOKUP(A1475,入力シート!$A$8:$M$1000,6,0)="","",VLOOKUP(A1475,入力シート!$A$8:$M$1000,6,0))</f>
        <v/>
      </c>
      <c r="G1486" s="40"/>
      <c r="H1486" s="40"/>
      <c r="I1486" s="40"/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1"/>
      <c r="V1486" s="45"/>
      <c r="W1486" s="46"/>
      <c r="X1486" s="46"/>
      <c r="Y1486" s="46"/>
      <c r="Z1486" s="46"/>
      <c r="AA1486" s="46"/>
      <c r="AB1486" s="46"/>
      <c r="AC1486" s="46"/>
      <c r="AD1486" s="46"/>
      <c r="AE1486" s="46"/>
      <c r="AF1486" s="46"/>
      <c r="AG1486" s="46"/>
      <c r="AH1486" s="46"/>
      <c r="AI1486" s="46"/>
      <c r="AJ1486" s="46"/>
      <c r="AK1486" s="46"/>
      <c r="AL1486" s="46"/>
      <c r="AM1486" s="46"/>
    </row>
    <row r="1487" spans="1:39" ht="12.9" customHeight="1" thickBot="1" x14ac:dyDescent="0.25">
      <c r="B1487" s="55"/>
      <c r="C1487" s="56"/>
      <c r="D1487" s="37"/>
      <c r="E1487" s="38"/>
      <c r="F1487" s="42"/>
      <c r="G1487" s="43"/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4"/>
      <c r="V1487" s="47"/>
      <c r="W1487" s="48"/>
      <c r="X1487" s="48"/>
      <c r="Y1487" s="48"/>
      <c r="Z1487" s="48"/>
      <c r="AA1487" s="48"/>
      <c r="AB1487" s="48"/>
      <c r="AC1487" s="48"/>
      <c r="AD1487" s="48"/>
      <c r="AE1487" s="48"/>
      <c r="AF1487" s="48"/>
      <c r="AG1487" s="48"/>
      <c r="AH1487" s="48"/>
      <c r="AI1487" s="48"/>
      <c r="AJ1487" s="48"/>
      <c r="AK1487" s="48"/>
      <c r="AL1487" s="48"/>
      <c r="AM1487" s="48"/>
    </row>
    <row r="1488" spans="1:39" ht="14.1" customHeight="1" thickTop="1" x14ac:dyDescent="0.2">
      <c r="A1488" s="1">
        <f>+A1475+1</f>
        <v>91</v>
      </c>
      <c r="B1488" s="51" t="s">
        <v>1082</v>
      </c>
      <c r="C1488" s="52"/>
      <c r="D1488" s="147" t="s">
        <v>5</v>
      </c>
      <c r="E1488" s="148"/>
      <c r="F1488" s="63" t="s">
        <v>8</v>
      </c>
      <c r="G1488" s="64"/>
      <c r="H1488" s="64"/>
      <c r="I1488" s="65"/>
      <c r="J1488" s="65"/>
      <c r="K1488" s="65"/>
      <c r="L1488" s="65"/>
      <c r="M1488" s="65"/>
      <c r="N1488" s="65"/>
      <c r="O1488" s="65"/>
      <c r="P1488" s="65"/>
      <c r="Q1488" s="65"/>
      <c r="R1488" s="65"/>
      <c r="S1488" s="65"/>
      <c r="T1488" s="65"/>
      <c r="U1488" s="65"/>
      <c r="V1488" s="193" t="s">
        <v>13</v>
      </c>
      <c r="W1488" s="194"/>
      <c r="X1488" s="176"/>
      <c r="Y1488" s="179" t="str">
        <f>IF(Y1493="","",VLOOKUP(Y1493,入力シート!$A$110:$H$10000,2,0))</f>
        <v/>
      </c>
      <c r="Z1488" s="179"/>
      <c r="AA1488" s="179"/>
      <c r="AB1488" s="179"/>
      <c r="AC1488" s="179"/>
      <c r="AD1488" s="179"/>
      <c r="AE1488" s="179"/>
      <c r="AF1488" s="179"/>
      <c r="AG1488" s="179"/>
      <c r="AH1488" s="179"/>
      <c r="AI1488" s="179"/>
      <c r="AJ1488" s="179"/>
      <c r="AK1488" s="179"/>
      <c r="AL1488" s="179"/>
      <c r="AM1488" s="180"/>
    </row>
    <row r="1489" spans="1:39" ht="12.6" customHeight="1" x14ac:dyDescent="0.2">
      <c r="B1489" s="53"/>
      <c r="C1489" s="54"/>
      <c r="D1489" s="149"/>
      <c r="E1489" s="150"/>
      <c r="F1489" s="161" t="str">
        <f>IF(VLOOKUP(A1488,入力シート!$A$8:$M$1000,2,0)="","",IF(VLOOKUP(A1488,入力シート!$A$8:$M$1000,3,0)="","",VLOOKUP(A1488,入力シート!$A$8:$M$1000,2,0)))</f>
        <v/>
      </c>
      <c r="G1489" s="162"/>
      <c r="H1489" s="162"/>
      <c r="I1489" s="162"/>
      <c r="J1489" s="162"/>
      <c r="K1489" s="162"/>
      <c r="L1489" s="162"/>
      <c r="M1489" s="162"/>
      <c r="N1489" s="162"/>
      <c r="O1489" s="162"/>
      <c r="P1489" s="162"/>
      <c r="Q1489" s="162"/>
      <c r="R1489" s="162"/>
      <c r="S1489" s="162"/>
      <c r="T1489" s="2"/>
      <c r="U1489" s="2"/>
      <c r="V1489" s="195"/>
      <c r="W1489" s="196"/>
      <c r="X1489" s="177"/>
      <c r="Y1489" s="172"/>
      <c r="Z1489" s="172"/>
      <c r="AA1489" s="172"/>
      <c r="AB1489" s="172"/>
      <c r="AC1489" s="172"/>
      <c r="AD1489" s="172"/>
      <c r="AE1489" s="172"/>
      <c r="AF1489" s="172"/>
      <c r="AG1489" s="172"/>
      <c r="AH1489" s="172"/>
      <c r="AI1489" s="172"/>
      <c r="AJ1489" s="172"/>
      <c r="AK1489" s="172"/>
      <c r="AL1489" s="172"/>
      <c r="AM1489" s="181"/>
    </row>
    <row r="1490" spans="1:39" ht="12.6" customHeight="1" x14ac:dyDescent="0.2">
      <c r="B1490" s="53"/>
      <c r="C1490" s="54"/>
      <c r="D1490" s="149"/>
      <c r="E1490" s="150"/>
      <c r="F1490" s="163"/>
      <c r="G1490" s="164"/>
      <c r="H1490" s="164"/>
      <c r="I1490" s="164"/>
      <c r="J1490" s="164"/>
      <c r="K1490" s="164"/>
      <c r="L1490" s="164"/>
      <c r="M1490" s="164"/>
      <c r="N1490" s="164"/>
      <c r="O1490" s="164"/>
      <c r="P1490" s="164"/>
      <c r="Q1490" s="164"/>
      <c r="R1490" s="164"/>
      <c r="S1490" s="164"/>
      <c r="T1490" s="2"/>
      <c r="U1490" s="2"/>
      <c r="V1490" s="195"/>
      <c r="W1490" s="196"/>
      <c r="X1490" s="177"/>
      <c r="Y1490" s="172"/>
      <c r="Z1490" s="172"/>
      <c r="AA1490" s="172"/>
      <c r="AB1490" s="172"/>
      <c r="AC1490" s="172"/>
      <c r="AD1490" s="172"/>
      <c r="AE1490" s="172"/>
      <c r="AF1490" s="172"/>
      <c r="AG1490" s="172"/>
      <c r="AH1490" s="172"/>
      <c r="AI1490" s="172"/>
      <c r="AJ1490" s="172"/>
      <c r="AK1490" s="172"/>
      <c r="AL1490" s="172"/>
      <c r="AM1490" s="181"/>
    </row>
    <row r="1491" spans="1:39" ht="12.9" customHeight="1" x14ac:dyDescent="0.2">
      <c r="B1491" s="53"/>
      <c r="C1491" s="54"/>
      <c r="D1491" s="149"/>
      <c r="E1491" s="150"/>
      <c r="F1491" s="66" t="str">
        <f>IF(VLOOKUP(A1488,入力シート!$A$8:$M$1000,2,0)="","",IF(VLOOKUP(A1488,入力シート!$A$8:$M$1000,3,0)="",VLOOKUP(A1488,入力シート!$A$8:$M$1000,2,0),VLOOKUP(A1488,入力シート!$A$8:$M$1000,3,0)))</f>
        <v/>
      </c>
      <c r="G1491" s="67"/>
      <c r="H1491" s="67"/>
      <c r="I1491" s="67"/>
      <c r="J1491" s="67"/>
      <c r="K1491" s="67"/>
      <c r="L1491" s="67"/>
      <c r="M1491" s="67"/>
      <c r="N1491" s="67"/>
      <c r="O1491" s="67"/>
      <c r="P1491" s="67"/>
      <c r="Q1491" s="67"/>
      <c r="R1491" s="67"/>
      <c r="S1491" s="67"/>
      <c r="T1491" s="70" t="s">
        <v>9</v>
      </c>
      <c r="U1491" s="70"/>
      <c r="V1491" s="195"/>
      <c r="W1491" s="196"/>
      <c r="X1491" s="177"/>
      <c r="Y1491" s="172"/>
      <c r="Z1491" s="172"/>
      <c r="AA1491" s="172"/>
      <c r="AB1491" s="172"/>
      <c r="AC1491" s="172"/>
      <c r="AD1491" s="172"/>
      <c r="AE1491" s="172"/>
      <c r="AF1491" s="172"/>
      <c r="AG1491" s="172"/>
      <c r="AH1491" s="172"/>
      <c r="AI1491" s="172"/>
      <c r="AJ1491" s="172"/>
      <c r="AK1491" s="172"/>
      <c r="AL1491" s="172"/>
      <c r="AM1491" s="181"/>
    </row>
    <row r="1492" spans="1:39" ht="12.9" customHeight="1" thickBot="1" x14ac:dyDescent="0.25">
      <c r="B1492" s="53"/>
      <c r="C1492" s="54"/>
      <c r="D1492" s="151"/>
      <c r="E1492" s="152"/>
      <c r="F1492" s="68"/>
      <c r="G1492" s="69"/>
      <c r="H1492" s="69"/>
      <c r="I1492" s="69"/>
      <c r="J1492" s="69"/>
      <c r="K1492" s="69"/>
      <c r="L1492" s="69"/>
      <c r="M1492" s="69"/>
      <c r="N1492" s="69"/>
      <c r="O1492" s="69"/>
      <c r="P1492" s="69"/>
      <c r="Q1492" s="69"/>
      <c r="R1492" s="69"/>
      <c r="S1492" s="69"/>
      <c r="T1492" s="71"/>
      <c r="U1492" s="71"/>
      <c r="V1492" s="197"/>
      <c r="W1492" s="198"/>
      <c r="X1492" s="178"/>
      <c r="Y1492" s="182"/>
      <c r="Z1492" s="182"/>
      <c r="AA1492" s="182"/>
      <c r="AB1492" s="182"/>
      <c r="AC1492" s="182"/>
      <c r="AD1492" s="182"/>
      <c r="AE1492" s="182"/>
      <c r="AF1492" s="182"/>
      <c r="AG1492" s="182"/>
      <c r="AH1492" s="182"/>
      <c r="AI1492" s="182"/>
      <c r="AJ1492" s="182"/>
      <c r="AK1492" s="182"/>
      <c r="AL1492" s="182"/>
      <c r="AM1492" s="183"/>
    </row>
    <row r="1493" spans="1:39" ht="12.9" customHeight="1" x14ac:dyDescent="0.2">
      <c r="B1493" s="53"/>
      <c r="C1493" s="54"/>
      <c r="D1493" s="153" t="s">
        <v>7</v>
      </c>
      <c r="E1493" s="154"/>
      <c r="F1493" s="159" t="s">
        <v>12</v>
      </c>
      <c r="G1493" s="165" t="str">
        <f>IF(VLOOKUP(A1488,入力シート!$A$8:$M$1000,4,0)="","",VLOOKUP(A1488,入力シート!$A$8:$M$1000,4,0))</f>
        <v/>
      </c>
      <c r="H1493" s="166"/>
      <c r="I1493" s="166"/>
      <c r="J1493" s="166"/>
      <c r="K1493" s="166"/>
      <c r="L1493" s="166"/>
      <c r="M1493" s="155"/>
      <c r="N1493" s="155"/>
      <c r="O1493" s="155"/>
      <c r="P1493" s="155"/>
      <c r="Q1493" s="155"/>
      <c r="R1493" s="155"/>
      <c r="S1493" s="155"/>
      <c r="T1493" s="155"/>
      <c r="U1493" s="156"/>
      <c r="V1493" s="199" t="s">
        <v>15</v>
      </c>
      <c r="W1493" s="200"/>
      <c r="X1493" s="173"/>
      <c r="Y1493" s="174" t="str">
        <f>IF(VLOOKUP(A1488,入力シート!$A$8:$M$1000,7,0)="","",VLOOKUP(A1488,入力シート!$A$8:$M$1000,7,0))</f>
        <v/>
      </c>
      <c r="Z1493" s="174"/>
      <c r="AA1493" s="174"/>
      <c r="AB1493" s="174"/>
      <c r="AC1493" s="174"/>
      <c r="AD1493" s="174"/>
      <c r="AE1493" s="174"/>
      <c r="AF1493" s="174"/>
      <c r="AG1493" s="174"/>
      <c r="AH1493" s="174"/>
      <c r="AI1493" s="174"/>
      <c r="AJ1493" s="174"/>
      <c r="AK1493" s="174"/>
      <c r="AL1493" s="174"/>
      <c r="AM1493" s="175"/>
    </row>
    <row r="1494" spans="1:39" ht="12.9" customHeight="1" x14ac:dyDescent="0.2">
      <c r="B1494" s="53"/>
      <c r="C1494" s="54"/>
      <c r="D1494" s="149"/>
      <c r="E1494" s="150"/>
      <c r="F1494" s="160"/>
      <c r="G1494" s="167"/>
      <c r="H1494" s="168"/>
      <c r="I1494" s="168"/>
      <c r="J1494" s="168"/>
      <c r="K1494" s="168"/>
      <c r="L1494" s="168"/>
      <c r="M1494" s="157"/>
      <c r="N1494" s="157"/>
      <c r="O1494" s="157"/>
      <c r="P1494" s="157"/>
      <c r="Q1494" s="157"/>
      <c r="R1494" s="157"/>
      <c r="S1494" s="157"/>
      <c r="T1494" s="157"/>
      <c r="U1494" s="158"/>
      <c r="V1494" s="201"/>
      <c r="W1494" s="202"/>
      <c r="X1494" s="169"/>
      <c r="Y1494" s="170"/>
      <c r="Z1494" s="170"/>
      <c r="AA1494" s="170"/>
      <c r="AB1494" s="170"/>
      <c r="AC1494" s="170"/>
      <c r="AD1494" s="170"/>
      <c r="AE1494" s="170"/>
      <c r="AF1494" s="170"/>
      <c r="AG1494" s="170"/>
      <c r="AH1494" s="170"/>
      <c r="AI1494" s="170"/>
      <c r="AJ1494" s="170"/>
      <c r="AK1494" s="170"/>
      <c r="AL1494" s="170"/>
      <c r="AM1494" s="171"/>
    </row>
    <row r="1495" spans="1:39" ht="12.9" customHeight="1" x14ac:dyDescent="0.2">
      <c r="B1495" s="53"/>
      <c r="C1495" s="54"/>
      <c r="D1495" s="149"/>
      <c r="E1495" s="150"/>
      <c r="F1495" s="74" t="str">
        <f>IF(VLOOKUP(A1488,入力シート!$A$8:$M$1000,5,0)="","",VLOOKUP(A1488,入力シート!$A$8:$M$1000,5,0))</f>
        <v/>
      </c>
      <c r="G1495" s="75"/>
      <c r="H1495" s="75"/>
      <c r="I1495" s="75"/>
      <c r="J1495" s="75"/>
      <c r="K1495" s="75"/>
      <c r="L1495" s="75"/>
      <c r="M1495" s="75"/>
      <c r="N1495" s="75"/>
      <c r="O1495" s="75"/>
      <c r="P1495" s="75"/>
      <c r="Q1495" s="75"/>
      <c r="R1495" s="75"/>
      <c r="S1495" s="75"/>
      <c r="T1495" s="75"/>
      <c r="U1495" s="76"/>
      <c r="V1495" s="203" t="s">
        <v>16</v>
      </c>
      <c r="W1495" s="204"/>
      <c r="X1495" s="190" t="str">
        <f>IF(Y1493="","",IF(VLOOKUP(Y1493,入力シート!$A$110:$H$1000,3,0)="","",VLOOKUP(Y1493,入力シート!$A$110:$H$1000,3,0)))</f>
        <v/>
      </c>
      <c r="Y1495" s="191"/>
      <c r="Z1495" s="191"/>
      <c r="AA1495" s="191"/>
      <c r="AB1495" s="191"/>
      <c r="AC1495" s="191"/>
      <c r="AD1495" s="191"/>
      <c r="AE1495" s="191"/>
      <c r="AF1495" s="191"/>
      <c r="AG1495" s="191"/>
      <c r="AH1495" s="191"/>
      <c r="AI1495" s="191"/>
      <c r="AJ1495" s="191"/>
      <c r="AK1495" s="191"/>
      <c r="AL1495" s="191"/>
      <c r="AM1495" s="192"/>
    </row>
    <row r="1496" spans="1:39" ht="12.9" customHeight="1" x14ac:dyDescent="0.2">
      <c r="B1496" s="53"/>
      <c r="C1496" s="54"/>
      <c r="D1496" s="149"/>
      <c r="E1496" s="150"/>
      <c r="F1496" s="77"/>
      <c r="G1496" s="78"/>
      <c r="H1496" s="78"/>
      <c r="I1496" s="78"/>
      <c r="J1496" s="78"/>
      <c r="K1496" s="78"/>
      <c r="L1496" s="78"/>
      <c r="M1496" s="78"/>
      <c r="N1496" s="78"/>
      <c r="O1496" s="78"/>
      <c r="P1496" s="78"/>
      <c r="Q1496" s="78"/>
      <c r="R1496" s="78"/>
      <c r="S1496" s="78"/>
      <c r="T1496" s="78"/>
      <c r="U1496" s="79"/>
      <c r="V1496" s="201"/>
      <c r="W1496" s="202"/>
      <c r="X1496" s="103"/>
      <c r="Y1496" s="104"/>
      <c r="Z1496" s="104"/>
      <c r="AA1496" s="104"/>
      <c r="AB1496" s="104"/>
      <c r="AC1496" s="104"/>
      <c r="AD1496" s="104"/>
      <c r="AE1496" s="104"/>
      <c r="AF1496" s="104"/>
      <c r="AG1496" s="104"/>
      <c r="AH1496" s="104"/>
      <c r="AI1496" s="104"/>
      <c r="AJ1496" s="104"/>
      <c r="AK1496" s="104"/>
      <c r="AL1496" s="104"/>
      <c r="AM1496" s="105"/>
    </row>
    <row r="1497" spans="1:39" ht="12.9" customHeight="1" x14ac:dyDescent="0.2">
      <c r="B1497" s="53"/>
      <c r="C1497" s="54"/>
      <c r="D1497" s="149"/>
      <c r="E1497" s="150"/>
      <c r="F1497" s="77"/>
      <c r="G1497" s="78"/>
      <c r="H1497" s="78"/>
      <c r="I1497" s="78"/>
      <c r="J1497" s="78"/>
      <c r="K1497" s="78"/>
      <c r="L1497" s="78"/>
      <c r="M1497" s="78"/>
      <c r="N1497" s="78"/>
      <c r="O1497" s="78"/>
      <c r="P1497" s="78"/>
      <c r="Q1497" s="78"/>
      <c r="R1497" s="78"/>
      <c r="S1497" s="78"/>
      <c r="T1497" s="78"/>
      <c r="U1497" s="79"/>
      <c r="V1497" s="205" t="s">
        <v>14</v>
      </c>
      <c r="W1497" s="206"/>
      <c r="X1497" s="190" t="str">
        <f>IF(VLOOKUP(A1488,入力シート!$A$8:$M$1000,9,0)="","",VLOOKUP(A1488,入力シート!$A$8:$M$1000,9,0))</f>
        <v/>
      </c>
      <c r="Y1497" s="211"/>
      <c r="Z1497" s="209" t="s">
        <v>17</v>
      </c>
      <c r="AA1497" s="206"/>
      <c r="AB1497" s="218" t="str">
        <f>IF(VLOOKUP(A1488,入力シート!$A$8:$M$1000,12,0)="","",VLOOKUP(A1488,入力シート!$A$8:$M$1000,12,0))</f>
        <v/>
      </c>
      <c r="AC1497" s="219"/>
      <c r="AD1497" s="219"/>
      <c r="AE1497" s="220"/>
      <c r="AF1497" s="209" t="s">
        <v>18</v>
      </c>
      <c r="AG1497" s="206"/>
      <c r="AH1497" s="214" t="str">
        <f>IF(X1497="","",IF(AB1497="","",X1497*AB1497))</f>
        <v/>
      </c>
      <c r="AI1497" s="215"/>
      <c r="AJ1497" s="215"/>
      <c r="AK1497" s="215"/>
      <c r="AL1497" s="215"/>
      <c r="AM1497" s="224"/>
    </row>
    <row r="1498" spans="1:39" ht="12.9" customHeight="1" thickBot="1" x14ac:dyDescent="0.25">
      <c r="B1498" s="53"/>
      <c r="C1498" s="54"/>
      <c r="D1498" s="151"/>
      <c r="E1498" s="152"/>
      <c r="F1498" s="80"/>
      <c r="G1498" s="81"/>
      <c r="H1498" s="81"/>
      <c r="I1498" s="81"/>
      <c r="J1498" s="81"/>
      <c r="K1498" s="81"/>
      <c r="L1498" s="81"/>
      <c r="M1498" s="81"/>
      <c r="N1498" s="81"/>
      <c r="O1498" s="81"/>
      <c r="P1498" s="81"/>
      <c r="Q1498" s="81"/>
      <c r="R1498" s="81"/>
      <c r="S1498" s="81"/>
      <c r="T1498" s="81"/>
      <c r="U1498" s="82"/>
      <c r="V1498" s="207"/>
      <c r="W1498" s="208"/>
      <c r="X1498" s="212"/>
      <c r="Y1498" s="213"/>
      <c r="Z1498" s="210"/>
      <c r="AA1498" s="208"/>
      <c r="AB1498" s="221"/>
      <c r="AC1498" s="222"/>
      <c r="AD1498" s="222"/>
      <c r="AE1498" s="223"/>
      <c r="AF1498" s="210"/>
      <c r="AG1498" s="208"/>
      <c r="AH1498" s="216"/>
      <c r="AI1498" s="217"/>
      <c r="AJ1498" s="217"/>
      <c r="AK1498" s="217"/>
      <c r="AL1498" s="217"/>
      <c r="AM1498" s="225"/>
    </row>
    <row r="1499" spans="1:39" ht="12.9" customHeight="1" thickTop="1" x14ac:dyDescent="0.2">
      <c r="B1499" s="53"/>
      <c r="C1499" s="54"/>
      <c r="D1499" s="35" t="s">
        <v>10</v>
      </c>
      <c r="E1499" s="36"/>
      <c r="F1499" s="39" t="str">
        <f>IF(VLOOKUP(A1488,入力シート!$A$8:$M$1000,6,0)="","",VLOOKUP(A1488,入力シート!$A$8:$M$1000,6,0))</f>
        <v/>
      </c>
      <c r="G1499" s="40"/>
      <c r="H1499" s="40"/>
      <c r="I1499" s="40"/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1"/>
      <c r="V1499" s="45"/>
      <c r="W1499" s="46"/>
      <c r="X1499" s="46"/>
      <c r="Y1499" s="46"/>
      <c r="Z1499" s="46"/>
      <c r="AA1499" s="46"/>
      <c r="AB1499" s="46"/>
      <c r="AC1499" s="46"/>
      <c r="AD1499" s="46"/>
      <c r="AE1499" s="46"/>
      <c r="AF1499" s="46"/>
      <c r="AG1499" s="46"/>
      <c r="AH1499" s="46"/>
      <c r="AI1499" s="46"/>
      <c r="AJ1499" s="46"/>
      <c r="AK1499" s="46"/>
      <c r="AL1499" s="46"/>
      <c r="AM1499" s="46"/>
    </row>
    <row r="1500" spans="1:39" ht="12.9" customHeight="1" thickBot="1" x14ac:dyDescent="0.25">
      <c r="B1500" s="55"/>
      <c r="C1500" s="56"/>
      <c r="D1500" s="37"/>
      <c r="E1500" s="38"/>
      <c r="F1500" s="42"/>
      <c r="G1500" s="43"/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4"/>
      <c r="V1500" s="47"/>
      <c r="W1500" s="48"/>
      <c r="X1500" s="48"/>
      <c r="Y1500" s="48"/>
      <c r="Z1500" s="48"/>
      <c r="AA1500" s="48"/>
      <c r="AB1500" s="48"/>
      <c r="AC1500" s="48"/>
      <c r="AD1500" s="48"/>
      <c r="AE1500" s="48"/>
      <c r="AF1500" s="48"/>
      <c r="AG1500" s="48"/>
      <c r="AH1500" s="48"/>
      <c r="AI1500" s="48"/>
      <c r="AJ1500" s="48"/>
      <c r="AK1500" s="48"/>
      <c r="AL1500" s="48"/>
      <c r="AM1500" s="48"/>
    </row>
    <row r="1501" spans="1:39" ht="14.1" customHeight="1" thickTop="1" x14ac:dyDescent="0.2">
      <c r="A1501" s="1">
        <f>+A1488+1</f>
        <v>92</v>
      </c>
      <c r="B1501" s="51" t="s">
        <v>1083</v>
      </c>
      <c r="C1501" s="52"/>
      <c r="D1501" s="147" t="s">
        <v>5</v>
      </c>
      <c r="E1501" s="148"/>
      <c r="F1501" s="63" t="s">
        <v>8</v>
      </c>
      <c r="G1501" s="64"/>
      <c r="H1501" s="64"/>
      <c r="I1501" s="65"/>
      <c r="J1501" s="65"/>
      <c r="K1501" s="65"/>
      <c r="L1501" s="65"/>
      <c r="M1501" s="65"/>
      <c r="N1501" s="65"/>
      <c r="O1501" s="65"/>
      <c r="P1501" s="65"/>
      <c r="Q1501" s="65"/>
      <c r="R1501" s="65"/>
      <c r="S1501" s="65"/>
      <c r="T1501" s="65"/>
      <c r="U1501" s="65"/>
      <c r="V1501" s="193" t="s">
        <v>13</v>
      </c>
      <c r="W1501" s="194"/>
      <c r="X1501" s="176"/>
      <c r="Y1501" s="179" t="str">
        <f>IF(Y1506="","",VLOOKUP(Y1506,入力シート!$A$110:$H$10000,2,0))</f>
        <v/>
      </c>
      <c r="Z1501" s="179"/>
      <c r="AA1501" s="179"/>
      <c r="AB1501" s="179"/>
      <c r="AC1501" s="179"/>
      <c r="AD1501" s="179"/>
      <c r="AE1501" s="179"/>
      <c r="AF1501" s="179"/>
      <c r="AG1501" s="179"/>
      <c r="AH1501" s="179"/>
      <c r="AI1501" s="179"/>
      <c r="AJ1501" s="179"/>
      <c r="AK1501" s="179"/>
      <c r="AL1501" s="179"/>
      <c r="AM1501" s="180"/>
    </row>
    <row r="1502" spans="1:39" ht="12.6" customHeight="1" x14ac:dyDescent="0.2">
      <c r="B1502" s="53"/>
      <c r="C1502" s="54"/>
      <c r="D1502" s="149"/>
      <c r="E1502" s="150"/>
      <c r="F1502" s="161" t="str">
        <f>IF(VLOOKUP(A1501,入力シート!$A$8:$M$1000,2,0)="","",IF(VLOOKUP(A1501,入力シート!$A$8:$M$1000,3,0)="","",VLOOKUP(A1501,入力シート!$A$8:$M$1000,2,0)))</f>
        <v/>
      </c>
      <c r="G1502" s="162"/>
      <c r="H1502" s="162"/>
      <c r="I1502" s="162"/>
      <c r="J1502" s="162"/>
      <c r="K1502" s="162"/>
      <c r="L1502" s="162"/>
      <c r="M1502" s="162"/>
      <c r="N1502" s="162"/>
      <c r="O1502" s="162"/>
      <c r="P1502" s="162"/>
      <c r="Q1502" s="162"/>
      <c r="R1502" s="162"/>
      <c r="S1502" s="162"/>
      <c r="T1502" s="2"/>
      <c r="U1502" s="2"/>
      <c r="V1502" s="195"/>
      <c r="W1502" s="196"/>
      <c r="X1502" s="177"/>
      <c r="Y1502" s="172"/>
      <c r="Z1502" s="172"/>
      <c r="AA1502" s="172"/>
      <c r="AB1502" s="172"/>
      <c r="AC1502" s="172"/>
      <c r="AD1502" s="172"/>
      <c r="AE1502" s="172"/>
      <c r="AF1502" s="172"/>
      <c r="AG1502" s="172"/>
      <c r="AH1502" s="172"/>
      <c r="AI1502" s="172"/>
      <c r="AJ1502" s="172"/>
      <c r="AK1502" s="172"/>
      <c r="AL1502" s="172"/>
      <c r="AM1502" s="181"/>
    </row>
    <row r="1503" spans="1:39" ht="12.6" customHeight="1" x14ac:dyDescent="0.2">
      <c r="B1503" s="53"/>
      <c r="C1503" s="54"/>
      <c r="D1503" s="149"/>
      <c r="E1503" s="150"/>
      <c r="F1503" s="163"/>
      <c r="G1503" s="164"/>
      <c r="H1503" s="164"/>
      <c r="I1503" s="164"/>
      <c r="J1503" s="164"/>
      <c r="K1503" s="164"/>
      <c r="L1503" s="164"/>
      <c r="M1503" s="164"/>
      <c r="N1503" s="164"/>
      <c r="O1503" s="164"/>
      <c r="P1503" s="164"/>
      <c r="Q1503" s="164"/>
      <c r="R1503" s="164"/>
      <c r="S1503" s="164"/>
      <c r="T1503" s="2"/>
      <c r="U1503" s="2"/>
      <c r="V1503" s="195"/>
      <c r="W1503" s="196"/>
      <c r="X1503" s="177"/>
      <c r="Y1503" s="172"/>
      <c r="Z1503" s="172"/>
      <c r="AA1503" s="172"/>
      <c r="AB1503" s="172"/>
      <c r="AC1503" s="172"/>
      <c r="AD1503" s="172"/>
      <c r="AE1503" s="172"/>
      <c r="AF1503" s="172"/>
      <c r="AG1503" s="172"/>
      <c r="AH1503" s="172"/>
      <c r="AI1503" s="172"/>
      <c r="AJ1503" s="172"/>
      <c r="AK1503" s="172"/>
      <c r="AL1503" s="172"/>
      <c r="AM1503" s="181"/>
    </row>
    <row r="1504" spans="1:39" ht="12.9" customHeight="1" x14ac:dyDescent="0.2">
      <c r="B1504" s="53"/>
      <c r="C1504" s="54"/>
      <c r="D1504" s="149"/>
      <c r="E1504" s="150"/>
      <c r="F1504" s="66" t="str">
        <f>IF(VLOOKUP(A1501,入力シート!$A$8:$M$1000,2,0)="","",IF(VLOOKUP(A1501,入力シート!$A$8:$M$1000,3,0)="",VLOOKUP(A1501,入力シート!$A$8:$M$1000,2,0),VLOOKUP(A1501,入力シート!$A$8:$M$1000,3,0)))</f>
        <v/>
      </c>
      <c r="G1504" s="67"/>
      <c r="H1504" s="67"/>
      <c r="I1504" s="67"/>
      <c r="J1504" s="67"/>
      <c r="K1504" s="67"/>
      <c r="L1504" s="67"/>
      <c r="M1504" s="67"/>
      <c r="N1504" s="67"/>
      <c r="O1504" s="67"/>
      <c r="P1504" s="67"/>
      <c r="Q1504" s="67"/>
      <c r="R1504" s="67"/>
      <c r="S1504" s="67"/>
      <c r="T1504" s="70" t="s">
        <v>9</v>
      </c>
      <c r="U1504" s="70"/>
      <c r="V1504" s="195"/>
      <c r="W1504" s="196"/>
      <c r="X1504" s="177"/>
      <c r="Y1504" s="172"/>
      <c r="Z1504" s="172"/>
      <c r="AA1504" s="172"/>
      <c r="AB1504" s="172"/>
      <c r="AC1504" s="172"/>
      <c r="AD1504" s="172"/>
      <c r="AE1504" s="172"/>
      <c r="AF1504" s="172"/>
      <c r="AG1504" s="172"/>
      <c r="AH1504" s="172"/>
      <c r="AI1504" s="172"/>
      <c r="AJ1504" s="172"/>
      <c r="AK1504" s="172"/>
      <c r="AL1504" s="172"/>
      <c r="AM1504" s="181"/>
    </row>
    <row r="1505" spans="1:39" ht="12.9" customHeight="1" thickBot="1" x14ac:dyDescent="0.25">
      <c r="B1505" s="53"/>
      <c r="C1505" s="54"/>
      <c r="D1505" s="151"/>
      <c r="E1505" s="152"/>
      <c r="F1505" s="68"/>
      <c r="G1505" s="69"/>
      <c r="H1505" s="69"/>
      <c r="I1505" s="69"/>
      <c r="J1505" s="69"/>
      <c r="K1505" s="69"/>
      <c r="L1505" s="69"/>
      <c r="M1505" s="69"/>
      <c r="N1505" s="69"/>
      <c r="O1505" s="69"/>
      <c r="P1505" s="69"/>
      <c r="Q1505" s="69"/>
      <c r="R1505" s="69"/>
      <c r="S1505" s="69"/>
      <c r="T1505" s="71"/>
      <c r="U1505" s="71"/>
      <c r="V1505" s="197"/>
      <c r="W1505" s="198"/>
      <c r="X1505" s="178"/>
      <c r="Y1505" s="182"/>
      <c r="Z1505" s="182"/>
      <c r="AA1505" s="182"/>
      <c r="AB1505" s="182"/>
      <c r="AC1505" s="182"/>
      <c r="AD1505" s="182"/>
      <c r="AE1505" s="182"/>
      <c r="AF1505" s="182"/>
      <c r="AG1505" s="182"/>
      <c r="AH1505" s="182"/>
      <c r="AI1505" s="182"/>
      <c r="AJ1505" s="182"/>
      <c r="AK1505" s="182"/>
      <c r="AL1505" s="182"/>
      <c r="AM1505" s="183"/>
    </row>
    <row r="1506" spans="1:39" ht="12.9" customHeight="1" x14ac:dyDescent="0.2">
      <c r="B1506" s="53"/>
      <c r="C1506" s="54"/>
      <c r="D1506" s="153" t="s">
        <v>7</v>
      </c>
      <c r="E1506" s="154"/>
      <c r="F1506" s="159" t="s">
        <v>12</v>
      </c>
      <c r="G1506" s="165" t="str">
        <f>IF(VLOOKUP(A1501,入力シート!$A$8:$M$1000,4,0)="","",VLOOKUP(A1501,入力シート!$A$8:$M$1000,4,0))</f>
        <v/>
      </c>
      <c r="H1506" s="166"/>
      <c r="I1506" s="166"/>
      <c r="J1506" s="166"/>
      <c r="K1506" s="166"/>
      <c r="L1506" s="166"/>
      <c r="M1506" s="155"/>
      <c r="N1506" s="155"/>
      <c r="O1506" s="155"/>
      <c r="P1506" s="155"/>
      <c r="Q1506" s="155"/>
      <c r="R1506" s="155"/>
      <c r="S1506" s="155"/>
      <c r="T1506" s="155"/>
      <c r="U1506" s="156"/>
      <c r="V1506" s="199" t="s">
        <v>15</v>
      </c>
      <c r="W1506" s="200"/>
      <c r="X1506" s="173"/>
      <c r="Y1506" s="174" t="str">
        <f>IF(VLOOKUP(A1501,入力シート!$A$8:$M$1000,7,0)="","",VLOOKUP(A1501,入力シート!$A$8:$M$1000,7,0))</f>
        <v/>
      </c>
      <c r="Z1506" s="174"/>
      <c r="AA1506" s="174"/>
      <c r="AB1506" s="174"/>
      <c r="AC1506" s="174"/>
      <c r="AD1506" s="174"/>
      <c r="AE1506" s="174"/>
      <c r="AF1506" s="174"/>
      <c r="AG1506" s="174"/>
      <c r="AH1506" s="174"/>
      <c r="AI1506" s="174"/>
      <c r="AJ1506" s="174"/>
      <c r="AK1506" s="174"/>
      <c r="AL1506" s="174"/>
      <c r="AM1506" s="175"/>
    </row>
    <row r="1507" spans="1:39" ht="12.9" customHeight="1" x14ac:dyDescent="0.2">
      <c r="B1507" s="53"/>
      <c r="C1507" s="54"/>
      <c r="D1507" s="149"/>
      <c r="E1507" s="150"/>
      <c r="F1507" s="160"/>
      <c r="G1507" s="167"/>
      <c r="H1507" s="168"/>
      <c r="I1507" s="168"/>
      <c r="J1507" s="168"/>
      <c r="K1507" s="168"/>
      <c r="L1507" s="168"/>
      <c r="M1507" s="157"/>
      <c r="N1507" s="157"/>
      <c r="O1507" s="157"/>
      <c r="P1507" s="157"/>
      <c r="Q1507" s="157"/>
      <c r="R1507" s="157"/>
      <c r="S1507" s="157"/>
      <c r="T1507" s="157"/>
      <c r="U1507" s="158"/>
      <c r="V1507" s="201"/>
      <c r="W1507" s="202"/>
      <c r="X1507" s="169"/>
      <c r="Y1507" s="170"/>
      <c r="Z1507" s="170"/>
      <c r="AA1507" s="170"/>
      <c r="AB1507" s="170"/>
      <c r="AC1507" s="170"/>
      <c r="AD1507" s="170"/>
      <c r="AE1507" s="170"/>
      <c r="AF1507" s="170"/>
      <c r="AG1507" s="170"/>
      <c r="AH1507" s="170"/>
      <c r="AI1507" s="170"/>
      <c r="AJ1507" s="170"/>
      <c r="AK1507" s="170"/>
      <c r="AL1507" s="170"/>
      <c r="AM1507" s="171"/>
    </row>
    <row r="1508" spans="1:39" ht="12.9" customHeight="1" x14ac:dyDescent="0.2">
      <c r="B1508" s="53"/>
      <c r="C1508" s="54"/>
      <c r="D1508" s="149"/>
      <c r="E1508" s="150"/>
      <c r="F1508" s="74" t="str">
        <f>IF(VLOOKUP(A1501,入力シート!$A$8:$M$1000,5,0)="","",VLOOKUP(A1501,入力シート!$A$8:$M$1000,5,0))</f>
        <v/>
      </c>
      <c r="G1508" s="75"/>
      <c r="H1508" s="75"/>
      <c r="I1508" s="75"/>
      <c r="J1508" s="75"/>
      <c r="K1508" s="75"/>
      <c r="L1508" s="75"/>
      <c r="M1508" s="75"/>
      <c r="N1508" s="75"/>
      <c r="O1508" s="75"/>
      <c r="P1508" s="75"/>
      <c r="Q1508" s="75"/>
      <c r="R1508" s="75"/>
      <c r="S1508" s="75"/>
      <c r="T1508" s="75"/>
      <c r="U1508" s="76"/>
      <c r="V1508" s="203" t="s">
        <v>16</v>
      </c>
      <c r="W1508" s="204"/>
      <c r="X1508" s="190" t="str">
        <f>IF(Y1506="","",IF(VLOOKUP(Y1506,入力シート!$A$110:$H$1000,3,0)="","",VLOOKUP(Y1506,入力シート!$A$110:$H$1000,3,0)))</f>
        <v/>
      </c>
      <c r="Y1508" s="191"/>
      <c r="Z1508" s="191"/>
      <c r="AA1508" s="191"/>
      <c r="AB1508" s="191"/>
      <c r="AC1508" s="191"/>
      <c r="AD1508" s="191"/>
      <c r="AE1508" s="191"/>
      <c r="AF1508" s="191"/>
      <c r="AG1508" s="191"/>
      <c r="AH1508" s="191"/>
      <c r="AI1508" s="191"/>
      <c r="AJ1508" s="191"/>
      <c r="AK1508" s="191"/>
      <c r="AL1508" s="191"/>
      <c r="AM1508" s="192"/>
    </row>
    <row r="1509" spans="1:39" ht="12.9" customHeight="1" x14ac:dyDescent="0.2">
      <c r="B1509" s="53"/>
      <c r="C1509" s="54"/>
      <c r="D1509" s="149"/>
      <c r="E1509" s="150"/>
      <c r="F1509" s="77"/>
      <c r="G1509" s="78"/>
      <c r="H1509" s="78"/>
      <c r="I1509" s="78"/>
      <c r="J1509" s="78"/>
      <c r="K1509" s="78"/>
      <c r="L1509" s="78"/>
      <c r="M1509" s="78"/>
      <c r="N1509" s="78"/>
      <c r="O1509" s="78"/>
      <c r="P1509" s="78"/>
      <c r="Q1509" s="78"/>
      <c r="R1509" s="78"/>
      <c r="S1509" s="78"/>
      <c r="T1509" s="78"/>
      <c r="U1509" s="79"/>
      <c r="V1509" s="201"/>
      <c r="W1509" s="202"/>
      <c r="X1509" s="103"/>
      <c r="Y1509" s="104"/>
      <c r="Z1509" s="104"/>
      <c r="AA1509" s="104"/>
      <c r="AB1509" s="104"/>
      <c r="AC1509" s="104"/>
      <c r="AD1509" s="104"/>
      <c r="AE1509" s="104"/>
      <c r="AF1509" s="104"/>
      <c r="AG1509" s="104"/>
      <c r="AH1509" s="104"/>
      <c r="AI1509" s="104"/>
      <c r="AJ1509" s="104"/>
      <c r="AK1509" s="104"/>
      <c r="AL1509" s="104"/>
      <c r="AM1509" s="105"/>
    </row>
    <row r="1510" spans="1:39" ht="12.9" customHeight="1" x14ac:dyDescent="0.2">
      <c r="B1510" s="53"/>
      <c r="C1510" s="54"/>
      <c r="D1510" s="149"/>
      <c r="E1510" s="150"/>
      <c r="F1510" s="77"/>
      <c r="G1510" s="78"/>
      <c r="H1510" s="78"/>
      <c r="I1510" s="78"/>
      <c r="J1510" s="78"/>
      <c r="K1510" s="78"/>
      <c r="L1510" s="78"/>
      <c r="M1510" s="78"/>
      <c r="N1510" s="78"/>
      <c r="O1510" s="78"/>
      <c r="P1510" s="78"/>
      <c r="Q1510" s="78"/>
      <c r="R1510" s="78"/>
      <c r="S1510" s="78"/>
      <c r="T1510" s="78"/>
      <c r="U1510" s="79"/>
      <c r="V1510" s="205" t="s">
        <v>14</v>
      </c>
      <c r="W1510" s="206"/>
      <c r="X1510" s="190" t="str">
        <f>IF(VLOOKUP(A1501,入力シート!$A$8:$M$1000,9,0)="","",VLOOKUP(A1501,入力シート!$A$8:$M$1000,9,0))</f>
        <v/>
      </c>
      <c r="Y1510" s="211"/>
      <c r="Z1510" s="209" t="s">
        <v>17</v>
      </c>
      <c r="AA1510" s="206"/>
      <c r="AB1510" s="218" t="str">
        <f>IF(VLOOKUP(A1501,入力シート!$A$8:$M$1000,12,0)="","",VLOOKUP(A1501,入力シート!$A$8:$M$1000,12,0))</f>
        <v/>
      </c>
      <c r="AC1510" s="219"/>
      <c r="AD1510" s="219"/>
      <c r="AE1510" s="220"/>
      <c r="AF1510" s="209" t="s">
        <v>18</v>
      </c>
      <c r="AG1510" s="206"/>
      <c r="AH1510" s="214" t="str">
        <f>IF(X1510="","",IF(AB1510="","",X1510*AB1510))</f>
        <v/>
      </c>
      <c r="AI1510" s="215"/>
      <c r="AJ1510" s="215"/>
      <c r="AK1510" s="215"/>
      <c r="AL1510" s="215"/>
      <c r="AM1510" s="224"/>
    </row>
    <row r="1511" spans="1:39" ht="12.9" customHeight="1" thickBot="1" x14ac:dyDescent="0.25">
      <c r="B1511" s="53"/>
      <c r="C1511" s="54"/>
      <c r="D1511" s="151"/>
      <c r="E1511" s="152"/>
      <c r="F1511" s="80"/>
      <c r="G1511" s="81"/>
      <c r="H1511" s="81"/>
      <c r="I1511" s="81"/>
      <c r="J1511" s="81"/>
      <c r="K1511" s="81"/>
      <c r="L1511" s="81"/>
      <c r="M1511" s="81"/>
      <c r="N1511" s="81"/>
      <c r="O1511" s="81"/>
      <c r="P1511" s="81"/>
      <c r="Q1511" s="81"/>
      <c r="R1511" s="81"/>
      <c r="S1511" s="81"/>
      <c r="T1511" s="81"/>
      <c r="U1511" s="82"/>
      <c r="V1511" s="207"/>
      <c r="W1511" s="208"/>
      <c r="X1511" s="212"/>
      <c r="Y1511" s="213"/>
      <c r="Z1511" s="210"/>
      <c r="AA1511" s="208"/>
      <c r="AB1511" s="221"/>
      <c r="AC1511" s="222"/>
      <c r="AD1511" s="222"/>
      <c r="AE1511" s="223"/>
      <c r="AF1511" s="210"/>
      <c r="AG1511" s="208"/>
      <c r="AH1511" s="216"/>
      <c r="AI1511" s="217"/>
      <c r="AJ1511" s="217"/>
      <c r="AK1511" s="217"/>
      <c r="AL1511" s="217"/>
      <c r="AM1511" s="225"/>
    </row>
    <row r="1512" spans="1:39" ht="12.9" customHeight="1" thickTop="1" x14ac:dyDescent="0.2">
      <c r="B1512" s="53"/>
      <c r="C1512" s="54"/>
      <c r="D1512" s="35" t="s">
        <v>10</v>
      </c>
      <c r="E1512" s="36"/>
      <c r="F1512" s="39" t="str">
        <f>IF(VLOOKUP(A1501,入力シート!$A$8:$M$1000,6,0)="","",VLOOKUP(A1501,入力シート!$A$8:$M$1000,6,0))</f>
        <v/>
      </c>
      <c r="G1512" s="40"/>
      <c r="H1512" s="40"/>
      <c r="I1512" s="40"/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1"/>
      <c r="V1512" s="45"/>
      <c r="W1512" s="46"/>
      <c r="X1512" s="46"/>
      <c r="Y1512" s="46"/>
      <c r="Z1512" s="46"/>
      <c r="AA1512" s="46"/>
      <c r="AB1512" s="46"/>
      <c r="AC1512" s="46"/>
      <c r="AD1512" s="46"/>
      <c r="AE1512" s="46"/>
      <c r="AF1512" s="46"/>
      <c r="AG1512" s="46"/>
      <c r="AH1512" s="46"/>
      <c r="AI1512" s="46"/>
      <c r="AJ1512" s="46"/>
      <c r="AK1512" s="46"/>
      <c r="AL1512" s="46"/>
      <c r="AM1512" s="46"/>
    </row>
    <row r="1513" spans="1:39" ht="12.9" customHeight="1" thickBot="1" x14ac:dyDescent="0.25">
      <c r="B1513" s="55"/>
      <c r="C1513" s="56"/>
      <c r="D1513" s="37"/>
      <c r="E1513" s="38"/>
      <c r="F1513" s="42"/>
      <c r="G1513" s="43"/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4"/>
      <c r="V1513" s="47"/>
      <c r="W1513" s="48"/>
      <c r="X1513" s="48"/>
      <c r="Y1513" s="48"/>
      <c r="Z1513" s="48"/>
      <c r="AA1513" s="48"/>
      <c r="AB1513" s="48"/>
      <c r="AC1513" s="48"/>
      <c r="AD1513" s="48"/>
      <c r="AE1513" s="48"/>
      <c r="AF1513" s="48"/>
      <c r="AG1513" s="48"/>
      <c r="AH1513" s="48"/>
      <c r="AI1513" s="48"/>
      <c r="AJ1513" s="48"/>
      <c r="AK1513" s="48"/>
      <c r="AL1513" s="48"/>
      <c r="AM1513" s="48"/>
    </row>
    <row r="1514" spans="1:39" ht="14.1" customHeight="1" thickTop="1" x14ac:dyDescent="0.2">
      <c r="B1514" s="49" t="s">
        <v>24</v>
      </c>
      <c r="C1514" s="49"/>
      <c r="D1514" s="49"/>
      <c r="E1514" s="49"/>
      <c r="F1514" s="49"/>
      <c r="G1514" s="49"/>
      <c r="H1514" s="49"/>
      <c r="I1514" s="49"/>
      <c r="J1514" s="49"/>
      <c r="K1514" s="49"/>
      <c r="L1514" s="49"/>
      <c r="M1514" s="49"/>
      <c r="N1514" s="49"/>
      <c r="O1514" s="49"/>
      <c r="P1514" s="49"/>
      <c r="Q1514" s="49"/>
      <c r="R1514" s="49"/>
      <c r="S1514" s="49"/>
      <c r="T1514" s="49"/>
      <c r="U1514" s="49"/>
      <c r="AB1514" s="17" t="s">
        <v>20</v>
      </c>
      <c r="AC1514" s="18"/>
      <c r="AD1514" s="18"/>
      <c r="AE1514" s="19"/>
      <c r="AF1514" s="11" t="s">
        <v>21</v>
      </c>
      <c r="AG1514" s="12"/>
      <c r="AH1514" s="12"/>
      <c r="AI1514" s="12"/>
      <c r="AJ1514" s="12"/>
      <c r="AK1514" s="12"/>
      <c r="AL1514" s="12"/>
      <c r="AM1514" s="13"/>
    </row>
    <row r="1515" spans="1:39" ht="14.1" customHeight="1" x14ac:dyDescent="0.2">
      <c r="B1515" s="50"/>
      <c r="C1515" s="50"/>
      <c r="D1515" s="50"/>
      <c r="E1515" s="50"/>
      <c r="F1515" s="50"/>
      <c r="G1515" s="50"/>
      <c r="H1515" s="50"/>
      <c r="I1515" s="50"/>
      <c r="J1515" s="50"/>
      <c r="K1515" s="50"/>
      <c r="L1515" s="50"/>
      <c r="M1515" s="50"/>
      <c r="N1515" s="50"/>
      <c r="O1515" s="50"/>
      <c r="P1515" s="50"/>
      <c r="Q1515" s="50"/>
      <c r="R1515" s="50"/>
      <c r="S1515" s="50"/>
      <c r="T1515" s="50"/>
      <c r="U1515" s="50"/>
      <c r="AB1515" s="20"/>
      <c r="AC1515" s="21"/>
      <c r="AD1515" s="21"/>
      <c r="AE1515" s="22"/>
      <c r="AF1515" s="14"/>
      <c r="AG1515" s="15"/>
      <c r="AH1515" s="15"/>
      <c r="AI1515" s="15"/>
      <c r="AJ1515" s="15"/>
      <c r="AK1515" s="15"/>
      <c r="AL1515" s="15"/>
      <c r="AM1515" s="16"/>
    </row>
    <row r="1516" spans="1:39" ht="14.1" customHeight="1" x14ac:dyDescent="0.2">
      <c r="B1516" s="17" t="s">
        <v>25</v>
      </c>
      <c r="C1516" s="18"/>
      <c r="D1516" s="18"/>
      <c r="E1516" s="19"/>
      <c r="F1516" s="11"/>
      <c r="G1516" s="12"/>
      <c r="H1516" s="12"/>
      <c r="I1516" s="12"/>
      <c r="J1516" s="12"/>
      <c r="K1516" s="13"/>
      <c r="L1516" s="17" t="s">
        <v>26</v>
      </c>
      <c r="M1516" s="18"/>
      <c r="N1516" s="18"/>
      <c r="O1516" s="19"/>
      <c r="P1516" s="11"/>
      <c r="Q1516" s="12"/>
      <c r="R1516" s="12"/>
      <c r="S1516" s="12"/>
      <c r="T1516" s="12"/>
      <c r="U1516" s="13"/>
      <c r="W1516" s="23" t="s">
        <v>23</v>
      </c>
      <c r="X1516" s="25" t="str">
        <f>IF(SUM(X1471,X1484,X1497,X1510)=0,"",SUM(X1471,X1484,X1497,X1510))</f>
        <v/>
      </c>
      <c r="Y1516" s="18"/>
      <c r="Z1516" s="26"/>
      <c r="AA1516" s="23" t="s">
        <v>18</v>
      </c>
      <c r="AB1516" s="29" t="str">
        <f>IF(SUM(AH1471,AH1484,AH1497,AH1510)=0,"",SUM(AH1471,AH1484,AH1497,AH1510))</f>
        <v/>
      </c>
      <c r="AC1516" s="30"/>
      <c r="AD1516" s="30"/>
      <c r="AE1516" s="30"/>
      <c r="AF1516" s="30"/>
      <c r="AG1516" s="30"/>
      <c r="AH1516" s="31"/>
      <c r="AI1516" s="23" t="s">
        <v>22</v>
      </c>
      <c r="AJ1516" s="11"/>
      <c r="AK1516" s="12"/>
      <c r="AL1516" s="12"/>
      <c r="AM1516" s="13"/>
    </row>
    <row r="1517" spans="1:39" ht="14.1" customHeight="1" x14ac:dyDescent="0.2">
      <c r="B1517" s="20"/>
      <c r="C1517" s="21"/>
      <c r="D1517" s="21"/>
      <c r="E1517" s="22"/>
      <c r="F1517" s="14"/>
      <c r="G1517" s="15"/>
      <c r="H1517" s="15"/>
      <c r="I1517" s="15"/>
      <c r="J1517" s="15"/>
      <c r="K1517" s="16"/>
      <c r="L1517" s="20"/>
      <c r="M1517" s="21"/>
      <c r="N1517" s="21"/>
      <c r="O1517" s="22"/>
      <c r="P1517" s="14"/>
      <c r="Q1517" s="15"/>
      <c r="R1517" s="15"/>
      <c r="S1517" s="15"/>
      <c r="T1517" s="15"/>
      <c r="U1517" s="16"/>
      <c r="W1517" s="24"/>
      <c r="X1517" s="27"/>
      <c r="Y1517" s="21"/>
      <c r="Z1517" s="28"/>
      <c r="AA1517" s="24"/>
      <c r="AB1517" s="32"/>
      <c r="AC1517" s="33"/>
      <c r="AD1517" s="33"/>
      <c r="AE1517" s="33"/>
      <c r="AF1517" s="33"/>
      <c r="AG1517" s="33"/>
      <c r="AH1517" s="34"/>
      <c r="AI1517" s="24"/>
      <c r="AJ1517" s="14"/>
      <c r="AK1517" s="15"/>
      <c r="AL1517" s="15"/>
      <c r="AM1517" s="16"/>
    </row>
    <row r="1519" spans="1:39" ht="23.1" customHeight="1" x14ac:dyDescent="0.2">
      <c r="A1519" s="127" t="s">
        <v>1089</v>
      </c>
      <c r="B1519" s="9" t="s">
        <v>27</v>
      </c>
      <c r="C1519" s="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5"/>
      <c r="X1519" s="5"/>
      <c r="Y1519" s="6"/>
      <c r="Z1519" s="226" t="s">
        <v>3</v>
      </c>
      <c r="AA1519" s="227"/>
      <c r="AB1519" s="227"/>
      <c r="AC1519" s="227"/>
      <c r="AD1519" s="227"/>
      <c r="AE1519" s="228"/>
      <c r="AF1519" s="186" t="s">
        <v>4</v>
      </c>
      <c r="AG1519" s="187"/>
      <c r="AH1519" s="191" t="str">
        <f>IF(F1522="","",A1521)</f>
        <v/>
      </c>
      <c r="AI1519" s="191"/>
      <c r="AJ1519" s="184" t="s">
        <v>2</v>
      </c>
      <c r="AK1519" s="191" t="str">
        <f>IF(F1522="","",AK1453)</f>
        <v/>
      </c>
      <c r="AL1519" s="191"/>
      <c r="AM1519" s="84" t="s">
        <v>1</v>
      </c>
    </row>
    <row r="1520" spans="1:39" ht="14.1" customHeight="1" thickBot="1" x14ac:dyDescent="0.25">
      <c r="B1520" s="10" t="s">
        <v>0</v>
      </c>
      <c r="C1520" s="10"/>
      <c r="D1520" s="10"/>
      <c r="E1520" s="10"/>
      <c r="F1520" s="10"/>
      <c r="G1520" s="10"/>
      <c r="H1520" s="10"/>
      <c r="I1520" s="10"/>
      <c r="J1520" s="10"/>
      <c r="K1520" s="10"/>
      <c r="L1520" s="10"/>
      <c r="M1520" s="10"/>
      <c r="N1520" s="10"/>
      <c r="O1520" s="10"/>
      <c r="P1520" s="10"/>
      <c r="Q1520" s="10"/>
      <c r="R1520" s="10"/>
      <c r="S1520" s="10"/>
      <c r="T1520" s="10"/>
      <c r="U1520" s="10"/>
      <c r="V1520" s="10"/>
      <c r="W1520" s="7"/>
      <c r="X1520" s="7"/>
      <c r="Y1520" s="8"/>
      <c r="Z1520" s="229"/>
      <c r="AA1520" s="230"/>
      <c r="AB1520" s="230"/>
      <c r="AC1520" s="230"/>
      <c r="AD1520" s="230"/>
      <c r="AE1520" s="231"/>
      <c r="AF1520" s="188"/>
      <c r="AG1520" s="189"/>
      <c r="AH1520" s="232"/>
      <c r="AI1520" s="232"/>
      <c r="AJ1520" s="185"/>
      <c r="AK1520" s="232"/>
      <c r="AL1520" s="232"/>
      <c r="AM1520" s="85"/>
    </row>
    <row r="1521" spans="1:41" ht="14.1" customHeight="1" thickTop="1" x14ac:dyDescent="0.2">
      <c r="A1521" s="1">
        <f>+A1455+1</f>
        <v>24</v>
      </c>
      <c r="B1521" s="86" t="s">
        <v>6</v>
      </c>
      <c r="C1521" s="87"/>
      <c r="D1521" s="57" t="s">
        <v>5</v>
      </c>
      <c r="E1521" s="58"/>
      <c r="F1521" s="63" t="s">
        <v>8</v>
      </c>
      <c r="G1521" s="64"/>
      <c r="H1521" s="64"/>
      <c r="I1521" s="92"/>
      <c r="J1521" s="92"/>
      <c r="K1521" s="92"/>
      <c r="L1521" s="92"/>
      <c r="M1521" s="92"/>
      <c r="N1521" s="92"/>
      <c r="O1521" s="92"/>
      <c r="P1521" s="92"/>
      <c r="Q1521" s="92"/>
      <c r="R1521" s="92"/>
      <c r="S1521" s="92"/>
      <c r="T1521" s="92"/>
      <c r="U1521" s="93"/>
      <c r="V1521" s="94" t="s">
        <v>11</v>
      </c>
      <c r="W1521" s="95"/>
      <c r="X1521" s="96"/>
      <c r="Y1521" s="134" t="str">
        <f>IF(F1522="","",IF(入力シート!$F$5="","",入力シート!$F$5))</f>
        <v/>
      </c>
      <c r="Z1521" s="135"/>
      <c r="AA1521" s="135"/>
      <c r="AB1521" s="135"/>
      <c r="AC1521" s="135"/>
      <c r="AD1521" s="135"/>
      <c r="AE1521" s="135"/>
      <c r="AF1521" s="135"/>
      <c r="AG1521" s="135"/>
      <c r="AH1521" s="135"/>
      <c r="AI1521" s="135"/>
      <c r="AJ1521" s="135"/>
      <c r="AK1521" s="135"/>
      <c r="AL1521" s="135"/>
      <c r="AM1521" s="136"/>
      <c r="AO1521" s="1" t="str">
        <f>IF(F1522="","",AO1455+1)</f>
        <v/>
      </c>
    </row>
    <row r="1522" spans="1:41" ht="14.1" customHeight="1" x14ac:dyDescent="0.2">
      <c r="B1522" s="88"/>
      <c r="C1522" s="89"/>
      <c r="D1522" s="59"/>
      <c r="E1522" s="60"/>
      <c r="F1522" s="66" t="str">
        <f>IF(F1531="","",IF(入力シート!$B$5="","",IF(入力シート!$C$5="",入力シート!$B$5,CONCATENATE(入力シート!$B$5,$A$1,入力シート!$C$5))))</f>
        <v/>
      </c>
      <c r="G1522" s="67"/>
      <c r="H1522" s="67"/>
      <c r="I1522" s="67"/>
      <c r="J1522" s="67"/>
      <c r="K1522" s="67"/>
      <c r="L1522" s="67"/>
      <c r="M1522" s="67"/>
      <c r="N1522" s="67"/>
      <c r="O1522" s="67"/>
      <c r="P1522" s="67"/>
      <c r="Q1522" s="67"/>
      <c r="R1522" s="67"/>
      <c r="S1522" s="67"/>
      <c r="T1522" s="70" t="s">
        <v>9</v>
      </c>
      <c r="U1522" s="106"/>
      <c r="V1522" s="97"/>
      <c r="W1522" s="98"/>
      <c r="X1522" s="99"/>
      <c r="Y1522" s="137"/>
      <c r="Z1522" s="138"/>
      <c r="AA1522" s="138"/>
      <c r="AB1522" s="138"/>
      <c r="AC1522" s="138"/>
      <c r="AD1522" s="138"/>
      <c r="AE1522" s="138"/>
      <c r="AF1522" s="138"/>
      <c r="AG1522" s="138"/>
      <c r="AH1522" s="138"/>
      <c r="AI1522" s="138"/>
      <c r="AJ1522" s="138"/>
      <c r="AK1522" s="138"/>
      <c r="AL1522" s="138"/>
      <c r="AM1522" s="139"/>
    </row>
    <row r="1523" spans="1:41" ht="14.1" customHeight="1" x14ac:dyDescent="0.2">
      <c r="B1523" s="88"/>
      <c r="C1523" s="89"/>
      <c r="D1523" s="61"/>
      <c r="E1523" s="62"/>
      <c r="F1523" s="68"/>
      <c r="G1523" s="69"/>
      <c r="H1523" s="69"/>
      <c r="I1523" s="69"/>
      <c r="J1523" s="69"/>
      <c r="K1523" s="69"/>
      <c r="L1523" s="69"/>
      <c r="M1523" s="69"/>
      <c r="N1523" s="69"/>
      <c r="O1523" s="69"/>
      <c r="P1523" s="69"/>
      <c r="Q1523" s="69"/>
      <c r="R1523" s="69"/>
      <c r="S1523" s="69"/>
      <c r="T1523" s="71"/>
      <c r="U1523" s="107"/>
      <c r="V1523" s="100"/>
      <c r="W1523" s="101"/>
      <c r="X1523" s="102"/>
      <c r="Y1523" s="140"/>
      <c r="Z1523" s="141"/>
      <c r="AA1523" s="141"/>
      <c r="AB1523" s="141"/>
      <c r="AC1523" s="141"/>
      <c r="AD1523" s="141"/>
      <c r="AE1523" s="141"/>
      <c r="AF1523" s="141"/>
      <c r="AG1523" s="141"/>
      <c r="AH1523" s="141"/>
      <c r="AI1523" s="141"/>
      <c r="AJ1523" s="141"/>
      <c r="AK1523" s="141"/>
      <c r="AL1523" s="141"/>
      <c r="AM1523" s="142"/>
    </row>
    <row r="1524" spans="1:41" ht="14.1" customHeight="1" x14ac:dyDescent="0.2">
      <c r="B1524" s="88"/>
      <c r="C1524" s="89"/>
      <c r="D1524" s="72" t="s">
        <v>7</v>
      </c>
      <c r="E1524" s="73"/>
      <c r="F1524" s="146" t="s">
        <v>12</v>
      </c>
      <c r="G1524" s="143" t="str">
        <f>IF(F1522="","",IF(入力シート!$D$5="","",入力シート!$D$5))</f>
        <v/>
      </c>
      <c r="H1524" s="144"/>
      <c r="I1524" s="144"/>
      <c r="J1524" s="144"/>
      <c r="K1524" s="144"/>
      <c r="L1524" s="145"/>
      <c r="M1524" s="110" t="s">
        <v>8</v>
      </c>
      <c r="N1524" s="111"/>
      <c r="O1524" s="111"/>
      <c r="P1524" s="112"/>
      <c r="Q1524" s="112"/>
      <c r="R1524" s="112"/>
      <c r="S1524" s="112"/>
      <c r="T1524" s="112"/>
      <c r="U1524" s="112"/>
      <c r="V1524" s="112"/>
      <c r="W1524" s="112"/>
      <c r="X1524" s="112"/>
      <c r="Y1524" s="112"/>
      <c r="Z1524" s="112"/>
      <c r="AA1524" s="112"/>
      <c r="AB1524" s="112"/>
      <c r="AC1524" s="112"/>
      <c r="AD1524" s="112"/>
      <c r="AE1524" s="112"/>
      <c r="AF1524" s="112"/>
      <c r="AG1524" s="112"/>
      <c r="AH1524" s="112"/>
      <c r="AI1524" s="112"/>
      <c r="AJ1524" s="112"/>
      <c r="AK1524" s="112"/>
      <c r="AL1524" s="112"/>
      <c r="AM1524" s="113"/>
    </row>
    <row r="1525" spans="1:41" ht="14.1" customHeight="1" x14ac:dyDescent="0.2">
      <c r="B1525" s="88"/>
      <c r="C1525" s="89"/>
      <c r="D1525" s="59"/>
      <c r="E1525" s="60"/>
      <c r="F1525" s="128" t="str">
        <f>IF(F1522="","",IF(入力シート!$E$5="","",入力シート!$E$5))</f>
        <v/>
      </c>
      <c r="G1525" s="129"/>
      <c r="H1525" s="129"/>
      <c r="I1525" s="129"/>
      <c r="J1525" s="129"/>
      <c r="K1525" s="129"/>
      <c r="L1525" s="129"/>
      <c r="M1525" s="129"/>
      <c r="N1525" s="129"/>
      <c r="O1525" s="129"/>
      <c r="P1525" s="129"/>
      <c r="Q1525" s="129"/>
      <c r="R1525" s="129"/>
      <c r="S1525" s="129"/>
      <c r="T1525" s="129"/>
      <c r="U1525" s="129"/>
      <c r="V1525" s="129"/>
      <c r="W1525" s="129"/>
      <c r="X1525" s="129"/>
      <c r="Y1525" s="129"/>
      <c r="Z1525" s="129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  <c r="AM1525" s="130"/>
    </row>
    <row r="1526" spans="1:41" ht="14.1" customHeight="1" thickBot="1" x14ac:dyDescent="0.25">
      <c r="B1526" s="90"/>
      <c r="C1526" s="91"/>
      <c r="D1526" s="108"/>
      <c r="E1526" s="109"/>
      <c r="F1526" s="131"/>
      <c r="G1526" s="132"/>
      <c r="H1526" s="132"/>
      <c r="I1526" s="132"/>
      <c r="J1526" s="132"/>
      <c r="K1526" s="132"/>
      <c r="L1526" s="132"/>
      <c r="M1526" s="132"/>
      <c r="N1526" s="132"/>
      <c r="O1526" s="132"/>
      <c r="P1526" s="132"/>
      <c r="Q1526" s="132"/>
      <c r="R1526" s="132"/>
      <c r="S1526" s="132"/>
      <c r="T1526" s="132"/>
      <c r="U1526" s="132"/>
      <c r="V1526" s="132"/>
      <c r="W1526" s="132"/>
      <c r="X1526" s="132"/>
      <c r="Y1526" s="132"/>
      <c r="Z1526" s="132"/>
      <c r="AA1526" s="132"/>
      <c r="AB1526" s="132"/>
      <c r="AC1526" s="132"/>
      <c r="AD1526" s="132"/>
      <c r="AE1526" s="132"/>
      <c r="AF1526" s="132"/>
      <c r="AG1526" s="132"/>
      <c r="AH1526" s="132"/>
      <c r="AI1526" s="132"/>
      <c r="AJ1526" s="132"/>
      <c r="AK1526" s="132"/>
      <c r="AL1526" s="132"/>
      <c r="AM1526" s="133"/>
    </row>
    <row r="1527" spans="1:41" ht="6" customHeight="1" thickTop="1" thickBot="1" x14ac:dyDescent="0.25"/>
    <row r="1528" spans="1:41" ht="14.1" customHeight="1" thickTop="1" x14ac:dyDescent="0.2">
      <c r="A1528" s="1">
        <f>+A1462+4</f>
        <v>93</v>
      </c>
      <c r="B1528" s="83" t="s">
        <v>19</v>
      </c>
      <c r="C1528" s="52"/>
      <c r="D1528" s="147" t="s">
        <v>5</v>
      </c>
      <c r="E1528" s="148"/>
      <c r="F1528" s="63" t="s">
        <v>8</v>
      </c>
      <c r="G1528" s="64"/>
      <c r="H1528" s="64"/>
      <c r="I1528" s="65"/>
      <c r="J1528" s="65"/>
      <c r="K1528" s="65"/>
      <c r="L1528" s="65"/>
      <c r="M1528" s="65"/>
      <c r="N1528" s="65"/>
      <c r="O1528" s="65"/>
      <c r="P1528" s="65"/>
      <c r="Q1528" s="65"/>
      <c r="R1528" s="65"/>
      <c r="S1528" s="65"/>
      <c r="T1528" s="65"/>
      <c r="U1528" s="65"/>
      <c r="V1528" s="193" t="s">
        <v>13</v>
      </c>
      <c r="W1528" s="194"/>
      <c r="X1528" s="176"/>
      <c r="Y1528" s="179" t="str">
        <f>IF(Y1533="","",VLOOKUP(Y1533,入力シート!$A$110:$H$10000,2,0))</f>
        <v/>
      </c>
      <c r="Z1528" s="179"/>
      <c r="AA1528" s="179"/>
      <c r="AB1528" s="179"/>
      <c r="AC1528" s="179"/>
      <c r="AD1528" s="179"/>
      <c r="AE1528" s="179"/>
      <c r="AF1528" s="179"/>
      <c r="AG1528" s="179"/>
      <c r="AH1528" s="179"/>
      <c r="AI1528" s="179"/>
      <c r="AJ1528" s="179"/>
      <c r="AK1528" s="179"/>
      <c r="AL1528" s="179"/>
      <c r="AM1528" s="180"/>
    </row>
    <row r="1529" spans="1:41" ht="12.6" customHeight="1" x14ac:dyDescent="0.2">
      <c r="B1529" s="53"/>
      <c r="C1529" s="54"/>
      <c r="D1529" s="149"/>
      <c r="E1529" s="150"/>
      <c r="F1529" s="161" t="str">
        <f>IF(VLOOKUP(A1528,入力シート!$A$8:$M$1000,2,0)="","",IF(VLOOKUP(A1528,入力シート!$A$8:$M$1000,3,0)="","",VLOOKUP(A1528,入力シート!$A$8:$M$1000,2,0)))</f>
        <v/>
      </c>
      <c r="G1529" s="162"/>
      <c r="H1529" s="162"/>
      <c r="I1529" s="162"/>
      <c r="J1529" s="162"/>
      <c r="K1529" s="162"/>
      <c r="L1529" s="162"/>
      <c r="M1529" s="162"/>
      <c r="N1529" s="162"/>
      <c r="O1529" s="162"/>
      <c r="P1529" s="162"/>
      <c r="Q1529" s="162"/>
      <c r="R1529" s="162"/>
      <c r="S1529" s="162"/>
      <c r="T1529" s="2"/>
      <c r="U1529" s="2"/>
      <c r="V1529" s="195"/>
      <c r="W1529" s="196"/>
      <c r="X1529" s="177"/>
      <c r="Y1529" s="172"/>
      <c r="Z1529" s="172"/>
      <c r="AA1529" s="172"/>
      <c r="AB1529" s="172"/>
      <c r="AC1529" s="172"/>
      <c r="AD1529" s="172"/>
      <c r="AE1529" s="172"/>
      <c r="AF1529" s="172"/>
      <c r="AG1529" s="172"/>
      <c r="AH1529" s="172"/>
      <c r="AI1529" s="172"/>
      <c r="AJ1529" s="172"/>
      <c r="AK1529" s="172"/>
      <c r="AL1529" s="172"/>
      <c r="AM1529" s="181"/>
    </row>
    <row r="1530" spans="1:41" ht="12.6" customHeight="1" x14ac:dyDescent="0.2">
      <c r="B1530" s="53"/>
      <c r="C1530" s="54"/>
      <c r="D1530" s="149"/>
      <c r="E1530" s="150"/>
      <c r="F1530" s="163"/>
      <c r="G1530" s="164"/>
      <c r="H1530" s="164"/>
      <c r="I1530" s="164"/>
      <c r="J1530" s="164"/>
      <c r="K1530" s="164"/>
      <c r="L1530" s="164"/>
      <c r="M1530" s="164"/>
      <c r="N1530" s="164"/>
      <c r="O1530" s="164"/>
      <c r="P1530" s="164"/>
      <c r="Q1530" s="164"/>
      <c r="R1530" s="164"/>
      <c r="S1530" s="164"/>
      <c r="T1530" s="2"/>
      <c r="U1530" s="2"/>
      <c r="V1530" s="195"/>
      <c r="W1530" s="196"/>
      <c r="X1530" s="177"/>
      <c r="Y1530" s="172"/>
      <c r="Z1530" s="172"/>
      <c r="AA1530" s="172"/>
      <c r="AB1530" s="172"/>
      <c r="AC1530" s="172"/>
      <c r="AD1530" s="172"/>
      <c r="AE1530" s="172"/>
      <c r="AF1530" s="172"/>
      <c r="AG1530" s="172"/>
      <c r="AH1530" s="172"/>
      <c r="AI1530" s="172"/>
      <c r="AJ1530" s="172"/>
      <c r="AK1530" s="172"/>
      <c r="AL1530" s="172"/>
      <c r="AM1530" s="181"/>
    </row>
    <row r="1531" spans="1:41" ht="12.9" customHeight="1" x14ac:dyDescent="0.2">
      <c r="B1531" s="53"/>
      <c r="C1531" s="54"/>
      <c r="D1531" s="149"/>
      <c r="E1531" s="150"/>
      <c r="F1531" s="66" t="str">
        <f>IF(VLOOKUP(A1528,入力シート!$A$8:$M$1000,2,0)="","",IF(VLOOKUP(A1528,入力シート!$A$8:$M$1000,3,0)="",VLOOKUP(A1528,入力シート!$A$8:$M$1000,2,0),VLOOKUP(A1528,入力シート!$A$8:$M$1000,3,0)))</f>
        <v/>
      </c>
      <c r="G1531" s="67"/>
      <c r="H1531" s="67"/>
      <c r="I1531" s="67"/>
      <c r="J1531" s="67"/>
      <c r="K1531" s="67"/>
      <c r="L1531" s="67"/>
      <c r="M1531" s="67"/>
      <c r="N1531" s="67"/>
      <c r="O1531" s="67"/>
      <c r="P1531" s="67"/>
      <c r="Q1531" s="67"/>
      <c r="R1531" s="67"/>
      <c r="S1531" s="67"/>
      <c r="T1531" s="70" t="s">
        <v>9</v>
      </c>
      <c r="U1531" s="70"/>
      <c r="V1531" s="195"/>
      <c r="W1531" s="196"/>
      <c r="X1531" s="177"/>
      <c r="Y1531" s="172"/>
      <c r="Z1531" s="172"/>
      <c r="AA1531" s="172"/>
      <c r="AB1531" s="172"/>
      <c r="AC1531" s="172"/>
      <c r="AD1531" s="172"/>
      <c r="AE1531" s="172"/>
      <c r="AF1531" s="172"/>
      <c r="AG1531" s="172"/>
      <c r="AH1531" s="172"/>
      <c r="AI1531" s="172"/>
      <c r="AJ1531" s="172"/>
      <c r="AK1531" s="172"/>
      <c r="AL1531" s="172"/>
      <c r="AM1531" s="181"/>
    </row>
    <row r="1532" spans="1:41" ht="12.9" customHeight="1" thickBot="1" x14ac:dyDescent="0.25">
      <c r="B1532" s="53"/>
      <c r="C1532" s="54"/>
      <c r="D1532" s="151"/>
      <c r="E1532" s="152"/>
      <c r="F1532" s="68"/>
      <c r="G1532" s="69"/>
      <c r="H1532" s="69"/>
      <c r="I1532" s="69"/>
      <c r="J1532" s="69"/>
      <c r="K1532" s="69"/>
      <c r="L1532" s="69"/>
      <c r="M1532" s="69"/>
      <c r="N1532" s="69"/>
      <c r="O1532" s="69"/>
      <c r="P1532" s="69"/>
      <c r="Q1532" s="69"/>
      <c r="R1532" s="69"/>
      <c r="S1532" s="69"/>
      <c r="T1532" s="71"/>
      <c r="U1532" s="71"/>
      <c r="V1532" s="197"/>
      <c r="W1532" s="198"/>
      <c r="X1532" s="178"/>
      <c r="Y1532" s="182"/>
      <c r="Z1532" s="182"/>
      <c r="AA1532" s="182"/>
      <c r="AB1532" s="182"/>
      <c r="AC1532" s="182"/>
      <c r="AD1532" s="182"/>
      <c r="AE1532" s="182"/>
      <c r="AF1532" s="182"/>
      <c r="AG1532" s="182"/>
      <c r="AH1532" s="182"/>
      <c r="AI1532" s="182"/>
      <c r="AJ1532" s="182"/>
      <c r="AK1532" s="182"/>
      <c r="AL1532" s="182"/>
      <c r="AM1532" s="183"/>
    </row>
    <row r="1533" spans="1:41" ht="12.9" customHeight="1" x14ac:dyDescent="0.2">
      <c r="B1533" s="53"/>
      <c r="C1533" s="54"/>
      <c r="D1533" s="153" t="s">
        <v>7</v>
      </c>
      <c r="E1533" s="154"/>
      <c r="F1533" s="159" t="s">
        <v>12</v>
      </c>
      <c r="G1533" s="165" t="str">
        <f>IF(VLOOKUP(A1528,入力シート!$A$8:$M$1000,4,0)="","",VLOOKUP(A1528,入力シート!$A$8:$M$1000,4,0))</f>
        <v/>
      </c>
      <c r="H1533" s="166"/>
      <c r="I1533" s="166"/>
      <c r="J1533" s="166"/>
      <c r="K1533" s="166"/>
      <c r="L1533" s="166"/>
      <c r="M1533" s="155"/>
      <c r="N1533" s="155"/>
      <c r="O1533" s="155"/>
      <c r="P1533" s="155"/>
      <c r="Q1533" s="155"/>
      <c r="R1533" s="155"/>
      <c r="S1533" s="155"/>
      <c r="T1533" s="155"/>
      <c r="U1533" s="156"/>
      <c r="V1533" s="199" t="s">
        <v>15</v>
      </c>
      <c r="W1533" s="200"/>
      <c r="X1533" s="173"/>
      <c r="Y1533" s="174" t="str">
        <f>IF(VLOOKUP(A1528,入力シート!$A$8:$M$1000,7,0)="","",VLOOKUP(A1528,入力シート!$A$8:$M$1000,7,0))</f>
        <v/>
      </c>
      <c r="Z1533" s="174"/>
      <c r="AA1533" s="174"/>
      <c r="AB1533" s="174"/>
      <c r="AC1533" s="174"/>
      <c r="AD1533" s="174"/>
      <c r="AE1533" s="174"/>
      <c r="AF1533" s="174"/>
      <c r="AG1533" s="174"/>
      <c r="AH1533" s="174"/>
      <c r="AI1533" s="174"/>
      <c r="AJ1533" s="174"/>
      <c r="AK1533" s="174"/>
      <c r="AL1533" s="174"/>
      <c r="AM1533" s="175"/>
    </row>
    <row r="1534" spans="1:41" ht="12.9" customHeight="1" x14ac:dyDescent="0.2">
      <c r="B1534" s="53"/>
      <c r="C1534" s="54"/>
      <c r="D1534" s="149"/>
      <c r="E1534" s="150"/>
      <c r="F1534" s="160"/>
      <c r="G1534" s="167"/>
      <c r="H1534" s="168"/>
      <c r="I1534" s="168"/>
      <c r="J1534" s="168"/>
      <c r="K1534" s="168"/>
      <c r="L1534" s="168"/>
      <c r="M1534" s="157"/>
      <c r="N1534" s="157"/>
      <c r="O1534" s="157"/>
      <c r="P1534" s="157"/>
      <c r="Q1534" s="157"/>
      <c r="R1534" s="157"/>
      <c r="S1534" s="157"/>
      <c r="T1534" s="157"/>
      <c r="U1534" s="158"/>
      <c r="V1534" s="201"/>
      <c r="W1534" s="202"/>
      <c r="X1534" s="169"/>
      <c r="Y1534" s="170"/>
      <c r="Z1534" s="170"/>
      <c r="AA1534" s="170"/>
      <c r="AB1534" s="170"/>
      <c r="AC1534" s="170"/>
      <c r="AD1534" s="170"/>
      <c r="AE1534" s="170"/>
      <c r="AF1534" s="170"/>
      <c r="AG1534" s="170"/>
      <c r="AH1534" s="170"/>
      <c r="AI1534" s="170"/>
      <c r="AJ1534" s="170"/>
      <c r="AK1534" s="170"/>
      <c r="AL1534" s="170"/>
      <c r="AM1534" s="171"/>
    </row>
    <row r="1535" spans="1:41" ht="12.9" customHeight="1" x14ac:dyDescent="0.2">
      <c r="B1535" s="53"/>
      <c r="C1535" s="54"/>
      <c r="D1535" s="149"/>
      <c r="E1535" s="150"/>
      <c r="F1535" s="74" t="str">
        <f>IF(VLOOKUP(A1528,入力シート!$A$8:$M$1000,5,0)="","",VLOOKUP(A1528,入力シート!$A$8:$M$1000,5,0))</f>
        <v/>
      </c>
      <c r="G1535" s="75"/>
      <c r="H1535" s="75"/>
      <c r="I1535" s="75"/>
      <c r="J1535" s="75"/>
      <c r="K1535" s="75"/>
      <c r="L1535" s="75"/>
      <c r="M1535" s="75"/>
      <c r="N1535" s="75"/>
      <c r="O1535" s="75"/>
      <c r="P1535" s="75"/>
      <c r="Q1535" s="75"/>
      <c r="R1535" s="75"/>
      <c r="S1535" s="75"/>
      <c r="T1535" s="75"/>
      <c r="U1535" s="76"/>
      <c r="V1535" s="203" t="s">
        <v>16</v>
      </c>
      <c r="W1535" s="204"/>
      <c r="X1535" s="190" t="str">
        <f>IF(Y1533="","",IF(VLOOKUP(Y1533,入力シート!$A$110:$H$1000,3,0)="","",VLOOKUP(Y1533,入力シート!$A$110:$H$1000,3,0)))</f>
        <v/>
      </c>
      <c r="Y1535" s="191"/>
      <c r="Z1535" s="191"/>
      <c r="AA1535" s="191"/>
      <c r="AB1535" s="191"/>
      <c r="AC1535" s="191"/>
      <c r="AD1535" s="191"/>
      <c r="AE1535" s="191"/>
      <c r="AF1535" s="191"/>
      <c r="AG1535" s="191"/>
      <c r="AH1535" s="191"/>
      <c r="AI1535" s="191"/>
      <c r="AJ1535" s="191"/>
      <c r="AK1535" s="191"/>
      <c r="AL1535" s="191"/>
      <c r="AM1535" s="192"/>
    </row>
    <row r="1536" spans="1:41" ht="12.9" customHeight="1" x14ac:dyDescent="0.2">
      <c r="B1536" s="53"/>
      <c r="C1536" s="54"/>
      <c r="D1536" s="149"/>
      <c r="E1536" s="150"/>
      <c r="F1536" s="77"/>
      <c r="G1536" s="78"/>
      <c r="H1536" s="78"/>
      <c r="I1536" s="78"/>
      <c r="J1536" s="78"/>
      <c r="K1536" s="78"/>
      <c r="L1536" s="78"/>
      <c r="M1536" s="78"/>
      <c r="N1536" s="78"/>
      <c r="O1536" s="78"/>
      <c r="P1536" s="78"/>
      <c r="Q1536" s="78"/>
      <c r="R1536" s="78"/>
      <c r="S1536" s="78"/>
      <c r="T1536" s="78"/>
      <c r="U1536" s="79"/>
      <c r="V1536" s="201"/>
      <c r="W1536" s="202"/>
      <c r="X1536" s="103"/>
      <c r="Y1536" s="104"/>
      <c r="Z1536" s="104"/>
      <c r="AA1536" s="104"/>
      <c r="AB1536" s="104"/>
      <c r="AC1536" s="104"/>
      <c r="AD1536" s="104"/>
      <c r="AE1536" s="104"/>
      <c r="AF1536" s="104"/>
      <c r="AG1536" s="104"/>
      <c r="AH1536" s="104"/>
      <c r="AI1536" s="104"/>
      <c r="AJ1536" s="104"/>
      <c r="AK1536" s="104"/>
      <c r="AL1536" s="104"/>
      <c r="AM1536" s="105"/>
    </row>
    <row r="1537" spans="1:39" ht="12.9" customHeight="1" x14ac:dyDescent="0.2">
      <c r="B1537" s="53"/>
      <c r="C1537" s="54"/>
      <c r="D1537" s="149"/>
      <c r="E1537" s="150"/>
      <c r="F1537" s="77"/>
      <c r="G1537" s="78"/>
      <c r="H1537" s="78"/>
      <c r="I1537" s="78"/>
      <c r="J1537" s="78"/>
      <c r="K1537" s="78"/>
      <c r="L1537" s="78"/>
      <c r="M1537" s="78"/>
      <c r="N1537" s="78"/>
      <c r="O1537" s="78"/>
      <c r="P1537" s="78"/>
      <c r="Q1537" s="78"/>
      <c r="R1537" s="78"/>
      <c r="S1537" s="78"/>
      <c r="T1537" s="78"/>
      <c r="U1537" s="79"/>
      <c r="V1537" s="205" t="s">
        <v>14</v>
      </c>
      <c r="W1537" s="206"/>
      <c r="X1537" s="190" t="str">
        <f>IF(VLOOKUP(A1528,入力シート!$A$8:$M$1000,9,0)="","",VLOOKUP(A1528,入力シート!$A$8:$M$1000,9,0))</f>
        <v/>
      </c>
      <c r="Y1537" s="211"/>
      <c r="Z1537" s="209" t="s">
        <v>17</v>
      </c>
      <c r="AA1537" s="206"/>
      <c r="AB1537" s="218" t="str">
        <f>IF(VLOOKUP(A1528,入力シート!$A$8:$M$1000,12,0)="","",VLOOKUP(A1528,入力シート!$A$8:$M$1000,12,0))</f>
        <v/>
      </c>
      <c r="AC1537" s="219"/>
      <c r="AD1537" s="219"/>
      <c r="AE1537" s="220"/>
      <c r="AF1537" s="209" t="s">
        <v>18</v>
      </c>
      <c r="AG1537" s="206"/>
      <c r="AH1537" s="214" t="str">
        <f>IF(X1537="","",IF(AB1537="","",X1537*AB1537))</f>
        <v/>
      </c>
      <c r="AI1537" s="215"/>
      <c r="AJ1537" s="215"/>
      <c r="AK1537" s="215"/>
      <c r="AL1537" s="215"/>
      <c r="AM1537" s="224"/>
    </row>
    <row r="1538" spans="1:39" ht="12.9" customHeight="1" thickBot="1" x14ac:dyDescent="0.25">
      <c r="B1538" s="53"/>
      <c r="C1538" s="54"/>
      <c r="D1538" s="151"/>
      <c r="E1538" s="152"/>
      <c r="F1538" s="80"/>
      <c r="G1538" s="81"/>
      <c r="H1538" s="81"/>
      <c r="I1538" s="81"/>
      <c r="J1538" s="81"/>
      <c r="K1538" s="81"/>
      <c r="L1538" s="81"/>
      <c r="M1538" s="81"/>
      <c r="N1538" s="81"/>
      <c r="O1538" s="81"/>
      <c r="P1538" s="81"/>
      <c r="Q1538" s="81"/>
      <c r="R1538" s="81"/>
      <c r="S1538" s="81"/>
      <c r="T1538" s="81"/>
      <c r="U1538" s="82"/>
      <c r="V1538" s="207"/>
      <c r="W1538" s="208"/>
      <c r="X1538" s="212"/>
      <c r="Y1538" s="213"/>
      <c r="Z1538" s="210"/>
      <c r="AA1538" s="208"/>
      <c r="AB1538" s="221"/>
      <c r="AC1538" s="222"/>
      <c r="AD1538" s="222"/>
      <c r="AE1538" s="223"/>
      <c r="AF1538" s="210"/>
      <c r="AG1538" s="208"/>
      <c r="AH1538" s="216"/>
      <c r="AI1538" s="217"/>
      <c r="AJ1538" s="217"/>
      <c r="AK1538" s="217"/>
      <c r="AL1538" s="217"/>
      <c r="AM1538" s="225"/>
    </row>
    <row r="1539" spans="1:39" ht="12.9" customHeight="1" thickTop="1" x14ac:dyDescent="0.2">
      <c r="B1539" s="53"/>
      <c r="C1539" s="54"/>
      <c r="D1539" s="35" t="s">
        <v>10</v>
      </c>
      <c r="E1539" s="36"/>
      <c r="F1539" s="39" t="str">
        <f>IF(VLOOKUP(A1528,入力シート!$A$8:$M$1000,6,0)="","",VLOOKUP(A1528,入力シート!$A$8:$M$1000,6,0))</f>
        <v/>
      </c>
      <c r="G1539" s="40"/>
      <c r="H1539" s="40"/>
      <c r="I1539" s="40"/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1"/>
      <c r="V1539" s="45"/>
      <c r="W1539" s="46"/>
      <c r="X1539" s="46"/>
      <c r="Y1539" s="46"/>
      <c r="Z1539" s="46"/>
      <c r="AA1539" s="46"/>
      <c r="AB1539" s="46"/>
      <c r="AC1539" s="46"/>
      <c r="AD1539" s="46"/>
      <c r="AE1539" s="46"/>
      <c r="AF1539" s="46"/>
      <c r="AG1539" s="46"/>
      <c r="AH1539" s="46"/>
      <c r="AI1539" s="46"/>
      <c r="AJ1539" s="46"/>
      <c r="AK1539" s="46"/>
      <c r="AL1539" s="46"/>
      <c r="AM1539" s="46"/>
    </row>
    <row r="1540" spans="1:39" ht="12.9" customHeight="1" thickBot="1" x14ac:dyDescent="0.25">
      <c r="B1540" s="55"/>
      <c r="C1540" s="56"/>
      <c r="D1540" s="37"/>
      <c r="E1540" s="38"/>
      <c r="F1540" s="42"/>
      <c r="G1540" s="43"/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4"/>
      <c r="V1540" s="47"/>
      <c r="W1540" s="48"/>
      <c r="X1540" s="48"/>
      <c r="Y1540" s="48"/>
      <c r="Z1540" s="48"/>
      <c r="AA1540" s="48"/>
      <c r="AB1540" s="48"/>
      <c r="AC1540" s="48"/>
      <c r="AD1540" s="48"/>
      <c r="AE1540" s="48"/>
      <c r="AF1540" s="48"/>
      <c r="AG1540" s="48"/>
      <c r="AH1540" s="48"/>
      <c r="AI1540" s="48"/>
      <c r="AJ1540" s="48"/>
      <c r="AK1540" s="48"/>
      <c r="AL1540" s="48"/>
      <c r="AM1540" s="48"/>
    </row>
    <row r="1541" spans="1:39" ht="14.1" customHeight="1" thickTop="1" x14ac:dyDescent="0.2">
      <c r="A1541" s="1">
        <f>+A1528+1</f>
        <v>94</v>
      </c>
      <c r="B1541" s="51" t="s">
        <v>1081</v>
      </c>
      <c r="C1541" s="52"/>
      <c r="D1541" s="147" t="s">
        <v>5</v>
      </c>
      <c r="E1541" s="148"/>
      <c r="F1541" s="63" t="s">
        <v>8</v>
      </c>
      <c r="G1541" s="64"/>
      <c r="H1541" s="64"/>
      <c r="I1541" s="65"/>
      <c r="J1541" s="65"/>
      <c r="K1541" s="65"/>
      <c r="L1541" s="65"/>
      <c r="M1541" s="65"/>
      <c r="N1541" s="65"/>
      <c r="O1541" s="65"/>
      <c r="P1541" s="65"/>
      <c r="Q1541" s="65"/>
      <c r="R1541" s="65"/>
      <c r="S1541" s="65"/>
      <c r="T1541" s="65"/>
      <c r="U1541" s="65"/>
      <c r="V1541" s="193" t="s">
        <v>13</v>
      </c>
      <c r="W1541" s="194"/>
      <c r="X1541" s="176"/>
      <c r="Y1541" s="179" t="str">
        <f>IF(Y1546="","",VLOOKUP(Y1546,入力シート!$A$110:$H$10000,2,0))</f>
        <v/>
      </c>
      <c r="Z1541" s="179"/>
      <c r="AA1541" s="179"/>
      <c r="AB1541" s="179"/>
      <c r="AC1541" s="179"/>
      <c r="AD1541" s="179"/>
      <c r="AE1541" s="179"/>
      <c r="AF1541" s="179"/>
      <c r="AG1541" s="179"/>
      <c r="AH1541" s="179"/>
      <c r="AI1541" s="179"/>
      <c r="AJ1541" s="179"/>
      <c r="AK1541" s="179"/>
      <c r="AL1541" s="179"/>
      <c r="AM1541" s="180"/>
    </row>
    <row r="1542" spans="1:39" ht="12.6" customHeight="1" x14ac:dyDescent="0.2">
      <c r="B1542" s="53"/>
      <c r="C1542" s="54"/>
      <c r="D1542" s="149"/>
      <c r="E1542" s="150"/>
      <c r="F1542" s="161" t="str">
        <f>IF(VLOOKUP(A1541,入力シート!$A$8:$M$1000,2,0)="","",IF(VLOOKUP(A1541,入力シート!$A$8:$M$1000,3,0)="","",VLOOKUP(A1541,入力シート!$A$8:$M$1000,2,0)))</f>
        <v/>
      </c>
      <c r="G1542" s="162"/>
      <c r="H1542" s="162"/>
      <c r="I1542" s="162"/>
      <c r="J1542" s="162"/>
      <c r="K1542" s="162"/>
      <c r="L1542" s="162"/>
      <c r="M1542" s="162"/>
      <c r="N1542" s="162"/>
      <c r="O1542" s="162"/>
      <c r="P1542" s="162"/>
      <c r="Q1542" s="162"/>
      <c r="R1542" s="162"/>
      <c r="S1542" s="162"/>
      <c r="T1542" s="2"/>
      <c r="U1542" s="2"/>
      <c r="V1542" s="195"/>
      <c r="W1542" s="196"/>
      <c r="X1542" s="177"/>
      <c r="Y1542" s="172"/>
      <c r="Z1542" s="172"/>
      <c r="AA1542" s="172"/>
      <c r="AB1542" s="172"/>
      <c r="AC1542" s="172"/>
      <c r="AD1542" s="172"/>
      <c r="AE1542" s="172"/>
      <c r="AF1542" s="172"/>
      <c r="AG1542" s="172"/>
      <c r="AH1542" s="172"/>
      <c r="AI1542" s="172"/>
      <c r="AJ1542" s="172"/>
      <c r="AK1542" s="172"/>
      <c r="AL1542" s="172"/>
      <c r="AM1542" s="181"/>
    </row>
    <row r="1543" spans="1:39" ht="12.6" customHeight="1" x14ac:dyDescent="0.2">
      <c r="B1543" s="53"/>
      <c r="C1543" s="54"/>
      <c r="D1543" s="149"/>
      <c r="E1543" s="150"/>
      <c r="F1543" s="163"/>
      <c r="G1543" s="164"/>
      <c r="H1543" s="164"/>
      <c r="I1543" s="164"/>
      <c r="J1543" s="164"/>
      <c r="K1543" s="164"/>
      <c r="L1543" s="164"/>
      <c r="M1543" s="164"/>
      <c r="N1543" s="164"/>
      <c r="O1543" s="164"/>
      <c r="P1543" s="164"/>
      <c r="Q1543" s="164"/>
      <c r="R1543" s="164"/>
      <c r="S1543" s="164"/>
      <c r="T1543" s="2"/>
      <c r="U1543" s="2"/>
      <c r="V1543" s="195"/>
      <c r="W1543" s="196"/>
      <c r="X1543" s="177"/>
      <c r="Y1543" s="172"/>
      <c r="Z1543" s="172"/>
      <c r="AA1543" s="172"/>
      <c r="AB1543" s="172"/>
      <c r="AC1543" s="172"/>
      <c r="AD1543" s="172"/>
      <c r="AE1543" s="172"/>
      <c r="AF1543" s="172"/>
      <c r="AG1543" s="172"/>
      <c r="AH1543" s="172"/>
      <c r="AI1543" s="172"/>
      <c r="AJ1543" s="172"/>
      <c r="AK1543" s="172"/>
      <c r="AL1543" s="172"/>
      <c r="AM1543" s="181"/>
    </row>
    <row r="1544" spans="1:39" ht="12.9" customHeight="1" x14ac:dyDescent="0.2">
      <c r="B1544" s="53"/>
      <c r="C1544" s="54"/>
      <c r="D1544" s="149"/>
      <c r="E1544" s="150"/>
      <c r="F1544" s="66" t="str">
        <f>IF(VLOOKUP(A1541,入力シート!$A$8:$M$1000,2,0)="","",IF(VLOOKUP(A1541,入力シート!$A$8:$M$1000,3,0)="",VLOOKUP(A1541,入力シート!$A$8:$M$1000,2,0),VLOOKUP(A1541,入力シート!$A$8:$M$1000,3,0)))</f>
        <v/>
      </c>
      <c r="G1544" s="67"/>
      <c r="H1544" s="67"/>
      <c r="I1544" s="67"/>
      <c r="J1544" s="67"/>
      <c r="K1544" s="67"/>
      <c r="L1544" s="67"/>
      <c r="M1544" s="67"/>
      <c r="N1544" s="67"/>
      <c r="O1544" s="67"/>
      <c r="P1544" s="67"/>
      <c r="Q1544" s="67"/>
      <c r="R1544" s="67"/>
      <c r="S1544" s="67"/>
      <c r="T1544" s="70" t="s">
        <v>9</v>
      </c>
      <c r="U1544" s="70"/>
      <c r="V1544" s="195"/>
      <c r="W1544" s="196"/>
      <c r="X1544" s="177"/>
      <c r="Y1544" s="172"/>
      <c r="Z1544" s="172"/>
      <c r="AA1544" s="172"/>
      <c r="AB1544" s="172"/>
      <c r="AC1544" s="172"/>
      <c r="AD1544" s="172"/>
      <c r="AE1544" s="172"/>
      <c r="AF1544" s="172"/>
      <c r="AG1544" s="172"/>
      <c r="AH1544" s="172"/>
      <c r="AI1544" s="172"/>
      <c r="AJ1544" s="172"/>
      <c r="AK1544" s="172"/>
      <c r="AL1544" s="172"/>
      <c r="AM1544" s="181"/>
    </row>
    <row r="1545" spans="1:39" ht="12.9" customHeight="1" thickBot="1" x14ac:dyDescent="0.25">
      <c r="B1545" s="53"/>
      <c r="C1545" s="54"/>
      <c r="D1545" s="151"/>
      <c r="E1545" s="152"/>
      <c r="F1545" s="68"/>
      <c r="G1545" s="69"/>
      <c r="H1545" s="69"/>
      <c r="I1545" s="69"/>
      <c r="J1545" s="69"/>
      <c r="K1545" s="69"/>
      <c r="L1545" s="69"/>
      <c r="M1545" s="69"/>
      <c r="N1545" s="69"/>
      <c r="O1545" s="69"/>
      <c r="P1545" s="69"/>
      <c r="Q1545" s="69"/>
      <c r="R1545" s="69"/>
      <c r="S1545" s="69"/>
      <c r="T1545" s="71"/>
      <c r="U1545" s="71"/>
      <c r="V1545" s="197"/>
      <c r="W1545" s="198"/>
      <c r="X1545" s="178"/>
      <c r="Y1545" s="182"/>
      <c r="Z1545" s="182"/>
      <c r="AA1545" s="182"/>
      <c r="AB1545" s="182"/>
      <c r="AC1545" s="182"/>
      <c r="AD1545" s="182"/>
      <c r="AE1545" s="182"/>
      <c r="AF1545" s="182"/>
      <c r="AG1545" s="182"/>
      <c r="AH1545" s="182"/>
      <c r="AI1545" s="182"/>
      <c r="AJ1545" s="182"/>
      <c r="AK1545" s="182"/>
      <c r="AL1545" s="182"/>
      <c r="AM1545" s="183"/>
    </row>
    <row r="1546" spans="1:39" ht="12.9" customHeight="1" x14ac:dyDescent="0.2">
      <c r="B1546" s="53"/>
      <c r="C1546" s="54"/>
      <c r="D1546" s="153" t="s">
        <v>7</v>
      </c>
      <c r="E1546" s="154"/>
      <c r="F1546" s="159" t="s">
        <v>12</v>
      </c>
      <c r="G1546" s="165" t="str">
        <f>IF(VLOOKUP(A1541,入力シート!$A$8:$M$1000,4,0)="","",VLOOKUP(A1541,入力シート!$A$8:$M$1000,4,0))</f>
        <v/>
      </c>
      <c r="H1546" s="166"/>
      <c r="I1546" s="166"/>
      <c r="J1546" s="166"/>
      <c r="K1546" s="166"/>
      <c r="L1546" s="166"/>
      <c r="M1546" s="155"/>
      <c r="N1546" s="155"/>
      <c r="O1546" s="155"/>
      <c r="P1546" s="155"/>
      <c r="Q1546" s="155"/>
      <c r="R1546" s="155"/>
      <c r="S1546" s="155"/>
      <c r="T1546" s="155"/>
      <c r="U1546" s="156"/>
      <c r="V1546" s="199" t="s">
        <v>15</v>
      </c>
      <c r="W1546" s="200"/>
      <c r="X1546" s="173"/>
      <c r="Y1546" s="174" t="str">
        <f>IF(VLOOKUP(A1541,入力シート!$A$8:$M$1000,7,0)="","",VLOOKUP(A1541,入力シート!$A$8:$M$1000,7,0))</f>
        <v/>
      </c>
      <c r="Z1546" s="174"/>
      <c r="AA1546" s="174"/>
      <c r="AB1546" s="174"/>
      <c r="AC1546" s="174"/>
      <c r="AD1546" s="174"/>
      <c r="AE1546" s="174"/>
      <c r="AF1546" s="174"/>
      <c r="AG1546" s="174"/>
      <c r="AH1546" s="174"/>
      <c r="AI1546" s="174"/>
      <c r="AJ1546" s="174"/>
      <c r="AK1546" s="174"/>
      <c r="AL1546" s="174"/>
      <c r="AM1546" s="175"/>
    </row>
    <row r="1547" spans="1:39" ht="12.9" customHeight="1" x14ac:dyDescent="0.2">
      <c r="B1547" s="53"/>
      <c r="C1547" s="54"/>
      <c r="D1547" s="149"/>
      <c r="E1547" s="150"/>
      <c r="F1547" s="160"/>
      <c r="G1547" s="167"/>
      <c r="H1547" s="168"/>
      <c r="I1547" s="168"/>
      <c r="J1547" s="168"/>
      <c r="K1547" s="168"/>
      <c r="L1547" s="168"/>
      <c r="M1547" s="157"/>
      <c r="N1547" s="157"/>
      <c r="O1547" s="157"/>
      <c r="P1547" s="157"/>
      <c r="Q1547" s="157"/>
      <c r="R1547" s="157"/>
      <c r="S1547" s="157"/>
      <c r="T1547" s="157"/>
      <c r="U1547" s="158"/>
      <c r="V1547" s="201"/>
      <c r="W1547" s="202"/>
      <c r="X1547" s="169"/>
      <c r="Y1547" s="170"/>
      <c r="Z1547" s="170"/>
      <c r="AA1547" s="170"/>
      <c r="AB1547" s="170"/>
      <c r="AC1547" s="170"/>
      <c r="AD1547" s="170"/>
      <c r="AE1547" s="170"/>
      <c r="AF1547" s="170"/>
      <c r="AG1547" s="170"/>
      <c r="AH1547" s="170"/>
      <c r="AI1547" s="170"/>
      <c r="AJ1547" s="170"/>
      <c r="AK1547" s="170"/>
      <c r="AL1547" s="170"/>
      <c r="AM1547" s="171"/>
    </row>
    <row r="1548" spans="1:39" ht="12.9" customHeight="1" x14ac:dyDescent="0.2">
      <c r="B1548" s="53"/>
      <c r="C1548" s="54"/>
      <c r="D1548" s="149"/>
      <c r="E1548" s="150"/>
      <c r="F1548" s="74" t="str">
        <f>IF(VLOOKUP(A1541,入力シート!$A$8:$M$1000,5,0)="","",VLOOKUP(A1541,入力シート!$A$8:$M$1000,5,0))</f>
        <v/>
      </c>
      <c r="G1548" s="75"/>
      <c r="H1548" s="75"/>
      <c r="I1548" s="75"/>
      <c r="J1548" s="75"/>
      <c r="K1548" s="75"/>
      <c r="L1548" s="75"/>
      <c r="M1548" s="75"/>
      <c r="N1548" s="75"/>
      <c r="O1548" s="75"/>
      <c r="P1548" s="75"/>
      <c r="Q1548" s="75"/>
      <c r="R1548" s="75"/>
      <c r="S1548" s="75"/>
      <c r="T1548" s="75"/>
      <c r="U1548" s="76"/>
      <c r="V1548" s="203" t="s">
        <v>16</v>
      </c>
      <c r="W1548" s="204"/>
      <c r="X1548" s="190" t="str">
        <f>IF(Y1546="","",IF(VLOOKUP(Y1546,入力シート!$A$110:$H$1000,3,0)="","",VLOOKUP(Y1546,入力シート!$A$110:$H$1000,3,0)))</f>
        <v/>
      </c>
      <c r="Y1548" s="191"/>
      <c r="Z1548" s="191"/>
      <c r="AA1548" s="191"/>
      <c r="AB1548" s="191"/>
      <c r="AC1548" s="191"/>
      <c r="AD1548" s="191"/>
      <c r="AE1548" s="191"/>
      <c r="AF1548" s="191"/>
      <c r="AG1548" s="191"/>
      <c r="AH1548" s="191"/>
      <c r="AI1548" s="191"/>
      <c r="AJ1548" s="191"/>
      <c r="AK1548" s="191"/>
      <c r="AL1548" s="191"/>
      <c r="AM1548" s="192"/>
    </row>
    <row r="1549" spans="1:39" ht="12.9" customHeight="1" x14ac:dyDescent="0.2">
      <c r="B1549" s="53"/>
      <c r="C1549" s="54"/>
      <c r="D1549" s="149"/>
      <c r="E1549" s="150"/>
      <c r="F1549" s="77"/>
      <c r="G1549" s="78"/>
      <c r="H1549" s="78"/>
      <c r="I1549" s="78"/>
      <c r="J1549" s="78"/>
      <c r="K1549" s="78"/>
      <c r="L1549" s="78"/>
      <c r="M1549" s="78"/>
      <c r="N1549" s="78"/>
      <c r="O1549" s="78"/>
      <c r="P1549" s="78"/>
      <c r="Q1549" s="78"/>
      <c r="R1549" s="78"/>
      <c r="S1549" s="78"/>
      <c r="T1549" s="78"/>
      <c r="U1549" s="79"/>
      <c r="V1549" s="201"/>
      <c r="W1549" s="202"/>
      <c r="X1549" s="103"/>
      <c r="Y1549" s="104"/>
      <c r="Z1549" s="104"/>
      <c r="AA1549" s="104"/>
      <c r="AB1549" s="104"/>
      <c r="AC1549" s="104"/>
      <c r="AD1549" s="104"/>
      <c r="AE1549" s="104"/>
      <c r="AF1549" s="104"/>
      <c r="AG1549" s="104"/>
      <c r="AH1549" s="104"/>
      <c r="AI1549" s="104"/>
      <c r="AJ1549" s="104"/>
      <c r="AK1549" s="104"/>
      <c r="AL1549" s="104"/>
      <c r="AM1549" s="105"/>
    </row>
    <row r="1550" spans="1:39" ht="12.9" customHeight="1" x14ac:dyDescent="0.2">
      <c r="B1550" s="53"/>
      <c r="C1550" s="54"/>
      <c r="D1550" s="149"/>
      <c r="E1550" s="150"/>
      <c r="F1550" s="77"/>
      <c r="G1550" s="78"/>
      <c r="H1550" s="78"/>
      <c r="I1550" s="78"/>
      <c r="J1550" s="78"/>
      <c r="K1550" s="78"/>
      <c r="L1550" s="78"/>
      <c r="M1550" s="78"/>
      <c r="N1550" s="78"/>
      <c r="O1550" s="78"/>
      <c r="P1550" s="78"/>
      <c r="Q1550" s="78"/>
      <c r="R1550" s="78"/>
      <c r="S1550" s="78"/>
      <c r="T1550" s="78"/>
      <c r="U1550" s="79"/>
      <c r="V1550" s="205" t="s">
        <v>14</v>
      </c>
      <c r="W1550" s="206"/>
      <c r="X1550" s="190" t="str">
        <f>IF(VLOOKUP(A1541,入力シート!$A$8:$M$1000,9,0)="","",VLOOKUP(A1541,入力シート!$A$8:$M$1000,9,0))</f>
        <v/>
      </c>
      <c r="Y1550" s="211"/>
      <c r="Z1550" s="209" t="s">
        <v>17</v>
      </c>
      <c r="AA1550" s="206"/>
      <c r="AB1550" s="218" t="str">
        <f>IF(VLOOKUP(A1541,入力シート!$A$8:$M$1000,12,0)="","",VLOOKUP(A1541,入力シート!$A$8:$M$1000,12,0))</f>
        <v/>
      </c>
      <c r="AC1550" s="219"/>
      <c r="AD1550" s="219"/>
      <c r="AE1550" s="220"/>
      <c r="AF1550" s="209" t="s">
        <v>18</v>
      </c>
      <c r="AG1550" s="206"/>
      <c r="AH1550" s="214" t="str">
        <f>IF(X1550="","",IF(AB1550="","",X1550*AB1550))</f>
        <v/>
      </c>
      <c r="AI1550" s="215"/>
      <c r="AJ1550" s="215"/>
      <c r="AK1550" s="215"/>
      <c r="AL1550" s="215"/>
      <c r="AM1550" s="224"/>
    </row>
    <row r="1551" spans="1:39" ht="12.9" customHeight="1" thickBot="1" x14ac:dyDescent="0.25">
      <c r="B1551" s="53"/>
      <c r="C1551" s="54"/>
      <c r="D1551" s="151"/>
      <c r="E1551" s="152"/>
      <c r="F1551" s="80"/>
      <c r="G1551" s="81"/>
      <c r="H1551" s="81"/>
      <c r="I1551" s="81"/>
      <c r="J1551" s="81"/>
      <c r="K1551" s="81"/>
      <c r="L1551" s="81"/>
      <c r="M1551" s="81"/>
      <c r="N1551" s="81"/>
      <c r="O1551" s="81"/>
      <c r="P1551" s="81"/>
      <c r="Q1551" s="81"/>
      <c r="R1551" s="81"/>
      <c r="S1551" s="81"/>
      <c r="T1551" s="81"/>
      <c r="U1551" s="82"/>
      <c r="V1551" s="207"/>
      <c r="W1551" s="208"/>
      <c r="X1551" s="212"/>
      <c r="Y1551" s="213"/>
      <c r="Z1551" s="210"/>
      <c r="AA1551" s="208"/>
      <c r="AB1551" s="221"/>
      <c r="AC1551" s="222"/>
      <c r="AD1551" s="222"/>
      <c r="AE1551" s="223"/>
      <c r="AF1551" s="210"/>
      <c r="AG1551" s="208"/>
      <c r="AH1551" s="216"/>
      <c r="AI1551" s="217"/>
      <c r="AJ1551" s="217"/>
      <c r="AK1551" s="217"/>
      <c r="AL1551" s="217"/>
      <c r="AM1551" s="225"/>
    </row>
    <row r="1552" spans="1:39" ht="12.9" customHeight="1" thickTop="1" x14ac:dyDescent="0.2">
      <c r="B1552" s="53"/>
      <c r="C1552" s="54"/>
      <c r="D1552" s="35" t="s">
        <v>10</v>
      </c>
      <c r="E1552" s="36"/>
      <c r="F1552" s="39" t="str">
        <f>IF(VLOOKUP(A1541,入力シート!$A$8:$M$1000,6,0)="","",VLOOKUP(A1541,入力シート!$A$8:$M$1000,6,0))</f>
        <v/>
      </c>
      <c r="G1552" s="40"/>
      <c r="H1552" s="40"/>
      <c r="I1552" s="40"/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1"/>
      <c r="V1552" s="45"/>
      <c r="W1552" s="46"/>
      <c r="X1552" s="46"/>
      <c r="Y1552" s="46"/>
      <c r="Z1552" s="46"/>
      <c r="AA1552" s="46"/>
      <c r="AB1552" s="46"/>
      <c r="AC1552" s="46"/>
      <c r="AD1552" s="46"/>
      <c r="AE1552" s="46"/>
      <c r="AF1552" s="46"/>
      <c r="AG1552" s="46"/>
      <c r="AH1552" s="46"/>
      <c r="AI1552" s="46"/>
      <c r="AJ1552" s="46"/>
      <c r="AK1552" s="46"/>
      <c r="AL1552" s="46"/>
      <c r="AM1552" s="46"/>
    </row>
    <row r="1553" spans="1:39" ht="12.9" customHeight="1" thickBot="1" x14ac:dyDescent="0.25">
      <c r="B1553" s="55"/>
      <c r="C1553" s="56"/>
      <c r="D1553" s="37"/>
      <c r="E1553" s="38"/>
      <c r="F1553" s="42"/>
      <c r="G1553" s="43"/>
      <c r="H1553" s="43"/>
      <c r="I1553" s="43"/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4"/>
      <c r="V1553" s="47"/>
      <c r="W1553" s="48"/>
      <c r="X1553" s="48"/>
      <c r="Y1553" s="48"/>
      <c r="Z1553" s="48"/>
      <c r="AA1553" s="48"/>
      <c r="AB1553" s="48"/>
      <c r="AC1553" s="48"/>
      <c r="AD1553" s="48"/>
      <c r="AE1553" s="48"/>
      <c r="AF1553" s="48"/>
      <c r="AG1553" s="48"/>
      <c r="AH1553" s="48"/>
      <c r="AI1553" s="48"/>
      <c r="AJ1553" s="48"/>
      <c r="AK1553" s="48"/>
      <c r="AL1553" s="48"/>
      <c r="AM1553" s="48"/>
    </row>
    <row r="1554" spans="1:39" ht="14.1" customHeight="1" thickTop="1" x14ac:dyDescent="0.2">
      <c r="A1554" s="1">
        <f>+A1541+1</f>
        <v>95</v>
      </c>
      <c r="B1554" s="51" t="s">
        <v>1082</v>
      </c>
      <c r="C1554" s="52"/>
      <c r="D1554" s="147" t="s">
        <v>5</v>
      </c>
      <c r="E1554" s="148"/>
      <c r="F1554" s="63" t="s">
        <v>8</v>
      </c>
      <c r="G1554" s="64"/>
      <c r="H1554" s="64"/>
      <c r="I1554" s="65"/>
      <c r="J1554" s="65"/>
      <c r="K1554" s="65"/>
      <c r="L1554" s="65"/>
      <c r="M1554" s="65"/>
      <c r="N1554" s="65"/>
      <c r="O1554" s="65"/>
      <c r="P1554" s="65"/>
      <c r="Q1554" s="65"/>
      <c r="R1554" s="65"/>
      <c r="S1554" s="65"/>
      <c r="T1554" s="65"/>
      <c r="U1554" s="65"/>
      <c r="V1554" s="193" t="s">
        <v>13</v>
      </c>
      <c r="W1554" s="194"/>
      <c r="X1554" s="176"/>
      <c r="Y1554" s="179" t="str">
        <f>IF(Y1559="","",VLOOKUP(Y1559,入力シート!$A$110:$H$10000,2,0))</f>
        <v/>
      </c>
      <c r="Z1554" s="179"/>
      <c r="AA1554" s="179"/>
      <c r="AB1554" s="179"/>
      <c r="AC1554" s="179"/>
      <c r="AD1554" s="179"/>
      <c r="AE1554" s="179"/>
      <c r="AF1554" s="179"/>
      <c r="AG1554" s="179"/>
      <c r="AH1554" s="179"/>
      <c r="AI1554" s="179"/>
      <c r="AJ1554" s="179"/>
      <c r="AK1554" s="179"/>
      <c r="AL1554" s="179"/>
      <c r="AM1554" s="180"/>
    </row>
    <row r="1555" spans="1:39" ht="12.6" customHeight="1" x14ac:dyDescent="0.2">
      <c r="B1555" s="53"/>
      <c r="C1555" s="54"/>
      <c r="D1555" s="149"/>
      <c r="E1555" s="150"/>
      <c r="F1555" s="161" t="str">
        <f>IF(VLOOKUP(A1554,入力シート!$A$8:$M$1000,2,0)="","",IF(VLOOKUP(A1554,入力シート!$A$8:$M$1000,3,0)="","",VLOOKUP(A1554,入力シート!$A$8:$M$1000,2,0)))</f>
        <v/>
      </c>
      <c r="G1555" s="162"/>
      <c r="H1555" s="162"/>
      <c r="I1555" s="162"/>
      <c r="J1555" s="162"/>
      <c r="K1555" s="162"/>
      <c r="L1555" s="162"/>
      <c r="M1555" s="162"/>
      <c r="N1555" s="162"/>
      <c r="O1555" s="162"/>
      <c r="P1555" s="162"/>
      <c r="Q1555" s="162"/>
      <c r="R1555" s="162"/>
      <c r="S1555" s="162"/>
      <c r="T1555" s="2"/>
      <c r="U1555" s="2"/>
      <c r="V1555" s="195"/>
      <c r="W1555" s="196"/>
      <c r="X1555" s="177"/>
      <c r="Y1555" s="172"/>
      <c r="Z1555" s="172"/>
      <c r="AA1555" s="172"/>
      <c r="AB1555" s="172"/>
      <c r="AC1555" s="172"/>
      <c r="AD1555" s="172"/>
      <c r="AE1555" s="172"/>
      <c r="AF1555" s="172"/>
      <c r="AG1555" s="172"/>
      <c r="AH1555" s="172"/>
      <c r="AI1555" s="172"/>
      <c r="AJ1555" s="172"/>
      <c r="AK1555" s="172"/>
      <c r="AL1555" s="172"/>
      <c r="AM1555" s="181"/>
    </row>
    <row r="1556" spans="1:39" ht="12.6" customHeight="1" x14ac:dyDescent="0.2">
      <c r="B1556" s="53"/>
      <c r="C1556" s="54"/>
      <c r="D1556" s="149"/>
      <c r="E1556" s="150"/>
      <c r="F1556" s="163"/>
      <c r="G1556" s="164"/>
      <c r="H1556" s="164"/>
      <c r="I1556" s="164"/>
      <c r="J1556" s="164"/>
      <c r="K1556" s="164"/>
      <c r="L1556" s="164"/>
      <c r="M1556" s="164"/>
      <c r="N1556" s="164"/>
      <c r="O1556" s="164"/>
      <c r="P1556" s="164"/>
      <c r="Q1556" s="164"/>
      <c r="R1556" s="164"/>
      <c r="S1556" s="164"/>
      <c r="T1556" s="2"/>
      <c r="U1556" s="2"/>
      <c r="V1556" s="195"/>
      <c r="W1556" s="196"/>
      <c r="X1556" s="177"/>
      <c r="Y1556" s="172"/>
      <c r="Z1556" s="172"/>
      <c r="AA1556" s="172"/>
      <c r="AB1556" s="172"/>
      <c r="AC1556" s="172"/>
      <c r="AD1556" s="172"/>
      <c r="AE1556" s="172"/>
      <c r="AF1556" s="172"/>
      <c r="AG1556" s="172"/>
      <c r="AH1556" s="172"/>
      <c r="AI1556" s="172"/>
      <c r="AJ1556" s="172"/>
      <c r="AK1556" s="172"/>
      <c r="AL1556" s="172"/>
      <c r="AM1556" s="181"/>
    </row>
    <row r="1557" spans="1:39" ht="12.9" customHeight="1" x14ac:dyDescent="0.2">
      <c r="B1557" s="53"/>
      <c r="C1557" s="54"/>
      <c r="D1557" s="149"/>
      <c r="E1557" s="150"/>
      <c r="F1557" s="66" t="str">
        <f>IF(VLOOKUP(A1554,入力シート!$A$8:$M$1000,2,0)="","",IF(VLOOKUP(A1554,入力シート!$A$8:$M$1000,3,0)="",VLOOKUP(A1554,入力シート!$A$8:$M$1000,2,0),VLOOKUP(A1554,入力シート!$A$8:$M$1000,3,0)))</f>
        <v/>
      </c>
      <c r="G1557" s="67"/>
      <c r="H1557" s="67"/>
      <c r="I1557" s="67"/>
      <c r="J1557" s="67"/>
      <c r="K1557" s="67"/>
      <c r="L1557" s="67"/>
      <c r="M1557" s="67"/>
      <c r="N1557" s="67"/>
      <c r="O1557" s="67"/>
      <c r="P1557" s="67"/>
      <c r="Q1557" s="67"/>
      <c r="R1557" s="67"/>
      <c r="S1557" s="67"/>
      <c r="T1557" s="70" t="s">
        <v>9</v>
      </c>
      <c r="U1557" s="70"/>
      <c r="V1557" s="195"/>
      <c r="W1557" s="196"/>
      <c r="X1557" s="177"/>
      <c r="Y1557" s="172"/>
      <c r="Z1557" s="172"/>
      <c r="AA1557" s="172"/>
      <c r="AB1557" s="172"/>
      <c r="AC1557" s="172"/>
      <c r="AD1557" s="172"/>
      <c r="AE1557" s="172"/>
      <c r="AF1557" s="172"/>
      <c r="AG1557" s="172"/>
      <c r="AH1557" s="172"/>
      <c r="AI1557" s="172"/>
      <c r="AJ1557" s="172"/>
      <c r="AK1557" s="172"/>
      <c r="AL1557" s="172"/>
      <c r="AM1557" s="181"/>
    </row>
    <row r="1558" spans="1:39" ht="12.9" customHeight="1" thickBot="1" x14ac:dyDescent="0.25">
      <c r="B1558" s="53"/>
      <c r="C1558" s="54"/>
      <c r="D1558" s="151"/>
      <c r="E1558" s="152"/>
      <c r="F1558" s="68"/>
      <c r="G1558" s="69"/>
      <c r="H1558" s="69"/>
      <c r="I1558" s="69"/>
      <c r="J1558" s="69"/>
      <c r="K1558" s="69"/>
      <c r="L1558" s="69"/>
      <c r="M1558" s="69"/>
      <c r="N1558" s="69"/>
      <c r="O1558" s="69"/>
      <c r="P1558" s="69"/>
      <c r="Q1558" s="69"/>
      <c r="R1558" s="69"/>
      <c r="S1558" s="69"/>
      <c r="T1558" s="71"/>
      <c r="U1558" s="71"/>
      <c r="V1558" s="197"/>
      <c r="W1558" s="198"/>
      <c r="X1558" s="178"/>
      <c r="Y1558" s="182"/>
      <c r="Z1558" s="182"/>
      <c r="AA1558" s="182"/>
      <c r="AB1558" s="182"/>
      <c r="AC1558" s="182"/>
      <c r="AD1558" s="182"/>
      <c r="AE1558" s="182"/>
      <c r="AF1558" s="182"/>
      <c r="AG1558" s="182"/>
      <c r="AH1558" s="182"/>
      <c r="AI1558" s="182"/>
      <c r="AJ1558" s="182"/>
      <c r="AK1558" s="182"/>
      <c r="AL1558" s="182"/>
      <c r="AM1558" s="183"/>
    </row>
    <row r="1559" spans="1:39" ht="12.9" customHeight="1" x14ac:dyDescent="0.2">
      <c r="B1559" s="53"/>
      <c r="C1559" s="54"/>
      <c r="D1559" s="153" t="s">
        <v>7</v>
      </c>
      <c r="E1559" s="154"/>
      <c r="F1559" s="159" t="s">
        <v>12</v>
      </c>
      <c r="G1559" s="165" t="str">
        <f>IF(VLOOKUP(A1554,入力シート!$A$8:$M$1000,4,0)="","",VLOOKUP(A1554,入力シート!$A$8:$M$1000,4,0))</f>
        <v/>
      </c>
      <c r="H1559" s="166"/>
      <c r="I1559" s="166"/>
      <c r="J1559" s="166"/>
      <c r="K1559" s="166"/>
      <c r="L1559" s="166"/>
      <c r="M1559" s="155"/>
      <c r="N1559" s="155"/>
      <c r="O1559" s="155"/>
      <c r="P1559" s="155"/>
      <c r="Q1559" s="155"/>
      <c r="R1559" s="155"/>
      <c r="S1559" s="155"/>
      <c r="T1559" s="155"/>
      <c r="U1559" s="156"/>
      <c r="V1559" s="199" t="s">
        <v>15</v>
      </c>
      <c r="W1559" s="200"/>
      <c r="X1559" s="173"/>
      <c r="Y1559" s="174" t="str">
        <f>IF(VLOOKUP(A1554,入力シート!$A$8:$M$1000,7,0)="","",VLOOKUP(A1554,入力シート!$A$8:$M$1000,7,0))</f>
        <v/>
      </c>
      <c r="Z1559" s="174"/>
      <c r="AA1559" s="174"/>
      <c r="AB1559" s="174"/>
      <c r="AC1559" s="174"/>
      <c r="AD1559" s="174"/>
      <c r="AE1559" s="174"/>
      <c r="AF1559" s="174"/>
      <c r="AG1559" s="174"/>
      <c r="AH1559" s="174"/>
      <c r="AI1559" s="174"/>
      <c r="AJ1559" s="174"/>
      <c r="AK1559" s="174"/>
      <c r="AL1559" s="174"/>
      <c r="AM1559" s="175"/>
    </row>
    <row r="1560" spans="1:39" ht="12.9" customHeight="1" x14ac:dyDescent="0.2">
      <c r="B1560" s="53"/>
      <c r="C1560" s="54"/>
      <c r="D1560" s="149"/>
      <c r="E1560" s="150"/>
      <c r="F1560" s="160"/>
      <c r="G1560" s="167"/>
      <c r="H1560" s="168"/>
      <c r="I1560" s="168"/>
      <c r="J1560" s="168"/>
      <c r="K1560" s="168"/>
      <c r="L1560" s="168"/>
      <c r="M1560" s="157"/>
      <c r="N1560" s="157"/>
      <c r="O1560" s="157"/>
      <c r="P1560" s="157"/>
      <c r="Q1560" s="157"/>
      <c r="R1560" s="157"/>
      <c r="S1560" s="157"/>
      <c r="T1560" s="157"/>
      <c r="U1560" s="158"/>
      <c r="V1560" s="201"/>
      <c r="W1560" s="202"/>
      <c r="X1560" s="169"/>
      <c r="Y1560" s="170"/>
      <c r="Z1560" s="170"/>
      <c r="AA1560" s="170"/>
      <c r="AB1560" s="170"/>
      <c r="AC1560" s="170"/>
      <c r="AD1560" s="170"/>
      <c r="AE1560" s="170"/>
      <c r="AF1560" s="170"/>
      <c r="AG1560" s="170"/>
      <c r="AH1560" s="170"/>
      <c r="AI1560" s="170"/>
      <c r="AJ1560" s="170"/>
      <c r="AK1560" s="170"/>
      <c r="AL1560" s="170"/>
      <c r="AM1560" s="171"/>
    </row>
    <row r="1561" spans="1:39" ht="12.9" customHeight="1" x14ac:dyDescent="0.2">
      <c r="B1561" s="53"/>
      <c r="C1561" s="54"/>
      <c r="D1561" s="149"/>
      <c r="E1561" s="150"/>
      <c r="F1561" s="74" t="str">
        <f>IF(VLOOKUP(A1554,入力シート!$A$8:$M$1000,5,0)="","",VLOOKUP(A1554,入力シート!$A$8:$M$1000,5,0))</f>
        <v/>
      </c>
      <c r="G1561" s="75"/>
      <c r="H1561" s="75"/>
      <c r="I1561" s="75"/>
      <c r="J1561" s="75"/>
      <c r="K1561" s="75"/>
      <c r="L1561" s="75"/>
      <c r="M1561" s="75"/>
      <c r="N1561" s="75"/>
      <c r="O1561" s="75"/>
      <c r="P1561" s="75"/>
      <c r="Q1561" s="75"/>
      <c r="R1561" s="75"/>
      <c r="S1561" s="75"/>
      <c r="T1561" s="75"/>
      <c r="U1561" s="76"/>
      <c r="V1561" s="203" t="s">
        <v>16</v>
      </c>
      <c r="W1561" s="204"/>
      <c r="X1561" s="190" t="str">
        <f>IF(Y1559="","",IF(VLOOKUP(Y1559,入力シート!$A$110:$H$1000,3,0)="","",VLOOKUP(Y1559,入力シート!$A$110:$H$1000,3,0)))</f>
        <v/>
      </c>
      <c r="Y1561" s="191"/>
      <c r="Z1561" s="191"/>
      <c r="AA1561" s="191"/>
      <c r="AB1561" s="191"/>
      <c r="AC1561" s="191"/>
      <c r="AD1561" s="191"/>
      <c r="AE1561" s="191"/>
      <c r="AF1561" s="191"/>
      <c r="AG1561" s="191"/>
      <c r="AH1561" s="191"/>
      <c r="AI1561" s="191"/>
      <c r="AJ1561" s="191"/>
      <c r="AK1561" s="191"/>
      <c r="AL1561" s="191"/>
      <c r="AM1561" s="192"/>
    </row>
    <row r="1562" spans="1:39" ht="12.9" customHeight="1" x14ac:dyDescent="0.2">
      <c r="B1562" s="53"/>
      <c r="C1562" s="54"/>
      <c r="D1562" s="149"/>
      <c r="E1562" s="150"/>
      <c r="F1562" s="77"/>
      <c r="G1562" s="78"/>
      <c r="H1562" s="78"/>
      <c r="I1562" s="78"/>
      <c r="J1562" s="78"/>
      <c r="K1562" s="78"/>
      <c r="L1562" s="78"/>
      <c r="M1562" s="78"/>
      <c r="N1562" s="78"/>
      <c r="O1562" s="78"/>
      <c r="P1562" s="78"/>
      <c r="Q1562" s="78"/>
      <c r="R1562" s="78"/>
      <c r="S1562" s="78"/>
      <c r="T1562" s="78"/>
      <c r="U1562" s="79"/>
      <c r="V1562" s="201"/>
      <c r="W1562" s="202"/>
      <c r="X1562" s="103"/>
      <c r="Y1562" s="104"/>
      <c r="Z1562" s="104"/>
      <c r="AA1562" s="104"/>
      <c r="AB1562" s="104"/>
      <c r="AC1562" s="104"/>
      <c r="AD1562" s="104"/>
      <c r="AE1562" s="104"/>
      <c r="AF1562" s="104"/>
      <c r="AG1562" s="104"/>
      <c r="AH1562" s="104"/>
      <c r="AI1562" s="104"/>
      <c r="AJ1562" s="104"/>
      <c r="AK1562" s="104"/>
      <c r="AL1562" s="104"/>
      <c r="AM1562" s="105"/>
    </row>
    <row r="1563" spans="1:39" ht="12.9" customHeight="1" x14ac:dyDescent="0.2">
      <c r="B1563" s="53"/>
      <c r="C1563" s="54"/>
      <c r="D1563" s="149"/>
      <c r="E1563" s="150"/>
      <c r="F1563" s="77"/>
      <c r="G1563" s="78"/>
      <c r="H1563" s="78"/>
      <c r="I1563" s="78"/>
      <c r="J1563" s="78"/>
      <c r="K1563" s="78"/>
      <c r="L1563" s="78"/>
      <c r="M1563" s="78"/>
      <c r="N1563" s="78"/>
      <c r="O1563" s="78"/>
      <c r="P1563" s="78"/>
      <c r="Q1563" s="78"/>
      <c r="R1563" s="78"/>
      <c r="S1563" s="78"/>
      <c r="T1563" s="78"/>
      <c r="U1563" s="79"/>
      <c r="V1563" s="205" t="s">
        <v>14</v>
      </c>
      <c r="W1563" s="206"/>
      <c r="X1563" s="190" t="str">
        <f>IF(VLOOKUP(A1554,入力シート!$A$8:$M$1000,9,0)="","",VLOOKUP(A1554,入力シート!$A$8:$M$1000,9,0))</f>
        <v/>
      </c>
      <c r="Y1563" s="211"/>
      <c r="Z1563" s="209" t="s">
        <v>17</v>
      </c>
      <c r="AA1563" s="206"/>
      <c r="AB1563" s="218" t="str">
        <f>IF(VLOOKUP(A1554,入力シート!$A$8:$M$1000,12,0)="","",VLOOKUP(A1554,入力シート!$A$8:$M$1000,12,0))</f>
        <v/>
      </c>
      <c r="AC1563" s="219"/>
      <c r="AD1563" s="219"/>
      <c r="AE1563" s="220"/>
      <c r="AF1563" s="209" t="s">
        <v>18</v>
      </c>
      <c r="AG1563" s="206"/>
      <c r="AH1563" s="214" t="str">
        <f>IF(X1563="","",IF(AB1563="","",X1563*AB1563))</f>
        <v/>
      </c>
      <c r="AI1563" s="215"/>
      <c r="AJ1563" s="215"/>
      <c r="AK1563" s="215"/>
      <c r="AL1563" s="215"/>
      <c r="AM1563" s="224"/>
    </row>
    <row r="1564" spans="1:39" ht="12.9" customHeight="1" thickBot="1" x14ac:dyDescent="0.25">
      <c r="B1564" s="53"/>
      <c r="C1564" s="54"/>
      <c r="D1564" s="151"/>
      <c r="E1564" s="152"/>
      <c r="F1564" s="80"/>
      <c r="G1564" s="81"/>
      <c r="H1564" s="81"/>
      <c r="I1564" s="81"/>
      <c r="J1564" s="81"/>
      <c r="K1564" s="81"/>
      <c r="L1564" s="81"/>
      <c r="M1564" s="81"/>
      <c r="N1564" s="81"/>
      <c r="O1564" s="81"/>
      <c r="P1564" s="81"/>
      <c r="Q1564" s="81"/>
      <c r="R1564" s="81"/>
      <c r="S1564" s="81"/>
      <c r="T1564" s="81"/>
      <c r="U1564" s="82"/>
      <c r="V1564" s="207"/>
      <c r="W1564" s="208"/>
      <c r="X1564" s="212"/>
      <c r="Y1564" s="213"/>
      <c r="Z1564" s="210"/>
      <c r="AA1564" s="208"/>
      <c r="AB1564" s="221"/>
      <c r="AC1564" s="222"/>
      <c r="AD1564" s="222"/>
      <c r="AE1564" s="223"/>
      <c r="AF1564" s="210"/>
      <c r="AG1564" s="208"/>
      <c r="AH1564" s="216"/>
      <c r="AI1564" s="217"/>
      <c r="AJ1564" s="217"/>
      <c r="AK1564" s="217"/>
      <c r="AL1564" s="217"/>
      <c r="AM1564" s="225"/>
    </row>
    <row r="1565" spans="1:39" ht="12.9" customHeight="1" thickTop="1" x14ac:dyDescent="0.2">
      <c r="B1565" s="53"/>
      <c r="C1565" s="54"/>
      <c r="D1565" s="35" t="s">
        <v>10</v>
      </c>
      <c r="E1565" s="36"/>
      <c r="F1565" s="39" t="str">
        <f>IF(VLOOKUP(A1554,入力シート!$A$8:$M$1000,6,0)="","",VLOOKUP(A1554,入力シート!$A$8:$M$1000,6,0))</f>
        <v/>
      </c>
      <c r="G1565" s="40"/>
      <c r="H1565" s="40"/>
      <c r="I1565" s="40"/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1"/>
      <c r="V1565" s="45"/>
      <c r="W1565" s="46"/>
      <c r="X1565" s="46"/>
      <c r="Y1565" s="46"/>
      <c r="Z1565" s="46"/>
      <c r="AA1565" s="46"/>
      <c r="AB1565" s="46"/>
      <c r="AC1565" s="46"/>
      <c r="AD1565" s="46"/>
      <c r="AE1565" s="46"/>
      <c r="AF1565" s="46"/>
      <c r="AG1565" s="46"/>
      <c r="AH1565" s="46"/>
      <c r="AI1565" s="46"/>
      <c r="AJ1565" s="46"/>
      <c r="AK1565" s="46"/>
      <c r="AL1565" s="46"/>
      <c r="AM1565" s="46"/>
    </row>
    <row r="1566" spans="1:39" ht="12.9" customHeight="1" thickBot="1" x14ac:dyDescent="0.25">
      <c r="B1566" s="55"/>
      <c r="C1566" s="56"/>
      <c r="D1566" s="37"/>
      <c r="E1566" s="38"/>
      <c r="F1566" s="42"/>
      <c r="G1566" s="43"/>
      <c r="H1566" s="43"/>
      <c r="I1566" s="43"/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4"/>
      <c r="V1566" s="47"/>
      <c r="W1566" s="48"/>
      <c r="X1566" s="48"/>
      <c r="Y1566" s="48"/>
      <c r="Z1566" s="48"/>
      <c r="AA1566" s="48"/>
      <c r="AB1566" s="48"/>
      <c r="AC1566" s="48"/>
      <c r="AD1566" s="48"/>
      <c r="AE1566" s="48"/>
      <c r="AF1566" s="48"/>
      <c r="AG1566" s="48"/>
      <c r="AH1566" s="48"/>
      <c r="AI1566" s="48"/>
      <c r="AJ1566" s="48"/>
      <c r="AK1566" s="48"/>
      <c r="AL1566" s="48"/>
      <c r="AM1566" s="48"/>
    </row>
    <row r="1567" spans="1:39" ht="14.1" customHeight="1" thickTop="1" x14ac:dyDescent="0.2">
      <c r="A1567" s="1">
        <f>+A1554+1</f>
        <v>96</v>
      </c>
      <c r="B1567" s="51" t="s">
        <v>1083</v>
      </c>
      <c r="C1567" s="52"/>
      <c r="D1567" s="147" t="s">
        <v>5</v>
      </c>
      <c r="E1567" s="148"/>
      <c r="F1567" s="63" t="s">
        <v>8</v>
      </c>
      <c r="G1567" s="64"/>
      <c r="H1567" s="64"/>
      <c r="I1567" s="65"/>
      <c r="J1567" s="65"/>
      <c r="K1567" s="65"/>
      <c r="L1567" s="65"/>
      <c r="M1567" s="65"/>
      <c r="N1567" s="65"/>
      <c r="O1567" s="65"/>
      <c r="P1567" s="65"/>
      <c r="Q1567" s="65"/>
      <c r="R1567" s="65"/>
      <c r="S1567" s="65"/>
      <c r="T1567" s="65"/>
      <c r="U1567" s="65"/>
      <c r="V1567" s="193" t="s">
        <v>13</v>
      </c>
      <c r="W1567" s="194"/>
      <c r="X1567" s="176"/>
      <c r="Y1567" s="179" t="str">
        <f>IF(Y1572="","",VLOOKUP(Y1572,入力シート!$A$110:$H$10000,2,0))</f>
        <v/>
      </c>
      <c r="Z1567" s="179"/>
      <c r="AA1567" s="179"/>
      <c r="AB1567" s="179"/>
      <c r="AC1567" s="179"/>
      <c r="AD1567" s="179"/>
      <c r="AE1567" s="179"/>
      <c r="AF1567" s="179"/>
      <c r="AG1567" s="179"/>
      <c r="AH1567" s="179"/>
      <c r="AI1567" s="179"/>
      <c r="AJ1567" s="179"/>
      <c r="AK1567" s="179"/>
      <c r="AL1567" s="179"/>
      <c r="AM1567" s="180"/>
    </row>
    <row r="1568" spans="1:39" ht="12.6" customHeight="1" x14ac:dyDescent="0.2">
      <c r="B1568" s="53"/>
      <c r="C1568" s="54"/>
      <c r="D1568" s="149"/>
      <c r="E1568" s="150"/>
      <c r="F1568" s="161" t="str">
        <f>IF(VLOOKUP(A1567,入力シート!$A$8:$M$1000,2,0)="","",IF(VLOOKUP(A1567,入力シート!$A$8:$M$1000,3,0)="","",VLOOKUP(A1567,入力シート!$A$8:$M$1000,2,0)))</f>
        <v/>
      </c>
      <c r="G1568" s="162"/>
      <c r="H1568" s="162"/>
      <c r="I1568" s="162"/>
      <c r="J1568" s="162"/>
      <c r="K1568" s="162"/>
      <c r="L1568" s="162"/>
      <c r="M1568" s="162"/>
      <c r="N1568" s="162"/>
      <c r="O1568" s="162"/>
      <c r="P1568" s="162"/>
      <c r="Q1568" s="162"/>
      <c r="R1568" s="162"/>
      <c r="S1568" s="162"/>
      <c r="T1568" s="2"/>
      <c r="U1568" s="2"/>
      <c r="V1568" s="195"/>
      <c r="W1568" s="196"/>
      <c r="X1568" s="177"/>
      <c r="Y1568" s="172"/>
      <c r="Z1568" s="172"/>
      <c r="AA1568" s="172"/>
      <c r="AB1568" s="172"/>
      <c r="AC1568" s="172"/>
      <c r="AD1568" s="172"/>
      <c r="AE1568" s="172"/>
      <c r="AF1568" s="172"/>
      <c r="AG1568" s="172"/>
      <c r="AH1568" s="172"/>
      <c r="AI1568" s="172"/>
      <c r="AJ1568" s="172"/>
      <c r="AK1568" s="172"/>
      <c r="AL1568" s="172"/>
      <c r="AM1568" s="181"/>
    </row>
    <row r="1569" spans="2:39" ht="12.6" customHeight="1" x14ac:dyDescent="0.2">
      <c r="B1569" s="53"/>
      <c r="C1569" s="54"/>
      <c r="D1569" s="149"/>
      <c r="E1569" s="150"/>
      <c r="F1569" s="163"/>
      <c r="G1569" s="164"/>
      <c r="H1569" s="164"/>
      <c r="I1569" s="164"/>
      <c r="J1569" s="164"/>
      <c r="K1569" s="164"/>
      <c r="L1569" s="164"/>
      <c r="M1569" s="164"/>
      <c r="N1569" s="164"/>
      <c r="O1569" s="164"/>
      <c r="P1569" s="164"/>
      <c r="Q1569" s="164"/>
      <c r="R1569" s="164"/>
      <c r="S1569" s="164"/>
      <c r="T1569" s="2"/>
      <c r="U1569" s="2"/>
      <c r="V1569" s="195"/>
      <c r="W1569" s="196"/>
      <c r="X1569" s="177"/>
      <c r="Y1569" s="172"/>
      <c r="Z1569" s="172"/>
      <c r="AA1569" s="172"/>
      <c r="AB1569" s="172"/>
      <c r="AC1569" s="172"/>
      <c r="AD1569" s="172"/>
      <c r="AE1569" s="172"/>
      <c r="AF1569" s="172"/>
      <c r="AG1569" s="172"/>
      <c r="AH1569" s="172"/>
      <c r="AI1569" s="172"/>
      <c r="AJ1569" s="172"/>
      <c r="AK1569" s="172"/>
      <c r="AL1569" s="172"/>
      <c r="AM1569" s="181"/>
    </row>
    <row r="1570" spans="2:39" ht="12.9" customHeight="1" x14ac:dyDescent="0.2">
      <c r="B1570" s="53"/>
      <c r="C1570" s="54"/>
      <c r="D1570" s="149"/>
      <c r="E1570" s="150"/>
      <c r="F1570" s="66" t="str">
        <f>IF(VLOOKUP(A1567,入力シート!$A$8:$M$1000,2,0)="","",IF(VLOOKUP(A1567,入力シート!$A$8:$M$1000,3,0)="",VLOOKUP(A1567,入力シート!$A$8:$M$1000,2,0),VLOOKUP(A1567,入力シート!$A$8:$M$1000,3,0)))</f>
        <v/>
      </c>
      <c r="G1570" s="67"/>
      <c r="H1570" s="67"/>
      <c r="I1570" s="67"/>
      <c r="J1570" s="67"/>
      <c r="K1570" s="67"/>
      <c r="L1570" s="67"/>
      <c r="M1570" s="67"/>
      <c r="N1570" s="67"/>
      <c r="O1570" s="67"/>
      <c r="P1570" s="67"/>
      <c r="Q1570" s="67"/>
      <c r="R1570" s="67"/>
      <c r="S1570" s="67"/>
      <c r="T1570" s="70" t="s">
        <v>9</v>
      </c>
      <c r="U1570" s="70"/>
      <c r="V1570" s="195"/>
      <c r="W1570" s="196"/>
      <c r="X1570" s="177"/>
      <c r="Y1570" s="172"/>
      <c r="Z1570" s="172"/>
      <c r="AA1570" s="172"/>
      <c r="AB1570" s="172"/>
      <c r="AC1570" s="172"/>
      <c r="AD1570" s="172"/>
      <c r="AE1570" s="172"/>
      <c r="AF1570" s="172"/>
      <c r="AG1570" s="172"/>
      <c r="AH1570" s="172"/>
      <c r="AI1570" s="172"/>
      <c r="AJ1570" s="172"/>
      <c r="AK1570" s="172"/>
      <c r="AL1570" s="172"/>
      <c r="AM1570" s="181"/>
    </row>
    <row r="1571" spans="2:39" ht="12.9" customHeight="1" thickBot="1" x14ac:dyDescent="0.25">
      <c r="B1571" s="53"/>
      <c r="C1571" s="54"/>
      <c r="D1571" s="151"/>
      <c r="E1571" s="152"/>
      <c r="F1571" s="68"/>
      <c r="G1571" s="69"/>
      <c r="H1571" s="69"/>
      <c r="I1571" s="69"/>
      <c r="J1571" s="69"/>
      <c r="K1571" s="69"/>
      <c r="L1571" s="69"/>
      <c r="M1571" s="69"/>
      <c r="N1571" s="69"/>
      <c r="O1571" s="69"/>
      <c r="P1571" s="69"/>
      <c r="Q1571" s="69"/>
      <c r="R1571" s="69"/>
      <c r="S1571" s="69"/>
      <c r="T1571" s="71"/>
      <c r="U1571" s="71"/>
      <c r="V1571" s="197"/>
      <c r="W1571" s="198"/>
      <c r="X1571" s="178"/>
      <c r="Y1571" s="182"/>
      <c r="Z1571" s="182"/>
      <c r="AA1571" s="182"/>
      <c r="AB1571" s="182"/>
      <c r="AC1571" s="182"/>
      <c r="AD1571" s="182"/>
      <c r="AE1571" s="182"/>
      <c r="AF1571" s="182"/>
      <c r="AG1571" s="182"/>
      <c r="AH1571" s="182"/>
      <c r="AI1571" s="182"/>
      <c r="AJ1571" s="182"/>
      <c r="AK1571" s="182"/>
      <c r="AL1571" s="182"/>
      <c r="AM1571" s="183"/>
    </row>
    <row r="1572" spans="2:39" ht="12.9" customHeight="1" x14ac:dyDescent="0.2">
      <c r="B1572" s="53"/>
      <c r="C1572" s="54"/>
      <c r="D1572" s="153" t="s">
        <v>7</v>
      </c>
      <c r="E1572" s="154"/>
      <c r="F1572" s="159" t="s">
        <v>12</v>
      </c>
      <c r="G1572" s="165" t="str">
        <f>IF(VLOOKUP(A1567,入力シート!$A$8:$M$1000,4,0)="","",VLOOKUP(A1567,入力シート!$A$8:$M$1000,4,0))</f>
        <v/>
      </c>
      <c r="H1572" s="166"/>
      <c r="I1572" s="166"/>
      <c r="J1572" s="166"/>
      <c r="K1572" s="166"/>
      <c r="L1572" s="166"/>
      <c r="M1572" s="155"/>
      <c r="N1572" s="155"/>
      <c r="O1572" s="155"/>
      <c r="P1572" s="155"/>
      <c r="Q1572" s="155"/>
      <c r="R1572" s="155"/>
      <c r="S1572" s="155"/>
      <c r="T1572" s="155"/>
      <c r="U1572" s="156"/>
      <c r="V1572" s="199" t="s">
        <v>15</v>
      </c>
      <c r="W1572" s="200"/>
      <c r="X1572" s="173"/>
      <c r="Y1572" s="174" t="str">
        <f>IF(VLOOKUP(A1567,入力シート!$A$8:$M$1000,7,0)="","",VLOOKUP(A1567,入力シート!$A$8:$M$1000,7,0))</f>
        <v/>
      </c>
      <c r="Z1572" s="174"/>
      <c r="AA1572" s="174"/>
      <c r="AB1572" s="174"/>
      <c r="AC1572" s="174"/>
      <c r="AD1572" s="174"/>
      <c r="AE1572" s="174"/>
      <c r="AF1572" s="174"/>
      <c r="AG1572" s="174"/>
      <c r="AH1572" s="174"/>
      <c r="AI1572" s="174"/>
      <c r="AJ1572" s="174"/>
      <c r="AK1572" s="174"/>
      <c r="AL1572" s="174"/>
      <c r="AM1572" s="175"/>
    </row>
    <row r="1573" spans="2:39" ht="12.9" customHeight="1" x14ac:dyDescent="0.2">
      <c r="B1573" s="53"/>
      <c r="C1573" s="54"/>
      <c r="D1573" s="149"/>
      <c r="E1573" s="150"/>
      <c r="F1573" s="160"/>
      <c r="G1573" s="167"/>
      <c r="H1573" s="168"/>
      <c r="I1573" s="168"/>
      <c r="J1573" s="168"/>
      <c r="K1573" s="168"/>
      <c r="L1573" s="168"/>
      <c r="M1573" s="157"/>
      <c r="N1573" s="157"/>
      <c r="O1573" s="157"/>
      <c r="P1573" s="157"/>
      <c r="Q1573" s="157"/>
      <c r="R1573" s="157"/>
      <c r="S1573" s="157"/>
      <c r="T1573" s="157"/>
      <c r="U1573" s="158"/>
      <c r="V1573" s="201"/>
      <c r="W1573" s="202"/>
      <c r="X1573" s="169"/>
      <c r="Y1573" s="170"/>
      <c r="Z1573" s="170"/>
      <c r="AA1573" s="170"/>
      <c r="AB1573" s="170"/>
      <c r="AC1573" s="170"/>
      <c r="AD1573" s="170"/>
      <c r="AE1573" s="170"/>
      <c r="AF1573" s="170"/>
      <c r="AG1573" s="170"/>
      <c r="AH1573" s="170"/>
      <c r="AI1573" s="170"/>
      <c r="AJ1573" s="170"/>
      <c r="AK1573" s="170"/>
      <c r="AL1573" s="170"/>
      <c r="AM1573" s="171"/>
    </row>
    <row r="1574" spans="2:39" ht="12.9" customHeight="1" x14ac:dyDescent="0.2">
      <c r="B1574" s="53"/>
      <c r="C1574" s="54"/>
      <c r="D1574" s="149"/>
      <c r="E1574" s="150"/>
      <c r="F1574" s="74" t="str">
        <f>IF(VLOOKUP(A1567,入力シート!$A$8:$M$1000,5,0)="","",VLOOKUP(A1567,入力シート!$A$8:$M$1000,5,0))</f>
        <v/>
      </c>
      <c r="G1574" s="75"/>
      <c r="H1574" s="75"/>
      <c r="I1574" s="75"/>
      <c r="J1574" s="75"/>
      <c r="K1574" s="75"/>
      <c r="L1574" s="75"/>
      <c r="M1574" s="75"/>
      <c r="N1574" s="75"/>
      <c r="O1574" s="75"/>
      <c r="P1574" s="75"/>
      <c r="Q1574" s="75"/>
      <c r="R1574" s="75"/>
      <c r="S1574" s="75"/>
      <c r="T1574" s="75"/>
      <c r="U1574" s="76"/>
      <c r="V1574" s="203" t="s">
        <v>16</v>
      </c>
      <c r="W1574" s="204"/>
      <c r="X1574" s="190" t="str">
        <f>IF(Y1572="","",IF(VLOOKUP(Y1572,入力シート!$A$110:$H$1000,3,0)="","",VLOOKUP(Y1572,入力シート!$A$110:$H$1000,3,0)))</f>
        <v/>
      </c>
      <c r="Y1574" s="191"/>
      <c r="Z1574" s="191"/>
      <c r="AA1574" s="191"/>
      <c r="AB1574" s="191"/>
      <c r="AC1574" s="191"/>
      <c r="AD1574" s="191"/>
      <c r="AE1574" s="191"/>
      <c r="AF1574" s="191"/>
      <c r="AG1574" s="191"/>
      <c r="AH1574" s="191"/>
      <c r="AI1574" s="191"/>
      <c r="AJ1574" s="191"/>
      <c r="AK1574" s="191"/>
      <c r="AL1574" s="191"/>
      <c r="AM1574" s="192"/>
    </row>
    <row r="1575" spans="2:39" ht="12.9" customHeight="1" x14ac:dyDescent="0.2">
      <c r="B1575" s="53"/>
      <c r="C1575" s="54"/>
      <c r="D1575" s="149"/>
      <c r="E1575" s="150"/>
      <c r="F1575" s="77"/>
      <c r="G1575" s="78"/>
      <c r="H1575" s="78"/>
      <c r="I1575" s="78"/>
      <c r="J1575" s="78"/>
      <c r="K1575" s="78"/>
      <c r="L1575" s="78"/>
      <c r="M1575" s="78"/>
      <c r="N1575" s="78"/>
      <c r="O1575" s="78"/>
      <c r="P1575" s="78"/>
      <c r="Q1575" s="78"/>
      <c r="R1575" s="78"/>
      <c r="S1575" s="78"/>
      <c r="T1575" s="78"/>
      <c r="U1575" s="79"/>
      <c r="V1575" s="201"/>
      <c r="W1575" s="202"/>
      <c r="X1575" s="103"/>
      <c r="Y1575" s="104"/>
      <c r="Z1575" s="104"/>
      <c r="AA1575" s="104"/>
      <c r="AB1575" s="104"/>
      <c r="AC1575" s="104"/>
      <c r="AD1575" s="104"/>
      <c r="AE1575" s="104"/>
      <c r="AF1575" s="104"/>
      <c r="AG1575" s="104"/>
      <c r="AH1575" s="104"/>
      <c r="AI1575" s="104"/>
      <c r="AJ1575" s="104"/>
      <c r="AK1575" s="104"/>
      <c r="AL1575" s="104"/>
      <c r="AM1575" s="105"/>
    </row>
    <row r="1576" spans="2:39" ht="12.9" customHeight="1" x14ac:dyDescent="0.2">
      <c r="B1576" s="53"/>
      <c r="C1576" s="54"/>
      <c r="D1576" s="149"/>
      <c r="E1576" s="150"/>
      <c r="F1576" s="77"/>
      <c r="G1576" s="78"/>
      <c r="H1576" s="78"/>
      <c r="I1576" s="78"/>
      <c r="J1576" s="78"/>
      <c r="K1576" s="78"/>
      <c r="L1576" s="78"/>
      <c r="M1576" s="78"/>
      <c r="N1576" s="78"/>
      <c r="O1576" s="78"/>
      <c r="P1576" s="78"/>
      <c r="Q1576" s="78"/>
      <c r="R1576" s="78"/>
      <c r="S1576" s="78"/>
      <c r="T1576" s="78"/>
      <c r="U1576" s="79"/>
      <c r="V1576" s="205" t="s">
        <v>14</v>
      </c>
      <c r="W1576" s="206"/>
      <c r="X1576" s="190" t="str">
        <f>IF(VLOOKUP(A1567,入力シート!$A$8:$M$1000,9,0)="","",VLOOKUP(A1567,入力シート!$A$8:$M$1000,9,0))</f>
        <v/>
      </c>
      <c r="Y1576" s="211"/>
      <c r="Z1576" s="209" t="s">
        <v>17</v>
      </c>
      <c r="AA1576" s="206"/>
      <c r="AB1576" s="218" t="str">
        <f>IF(VLOOKUP(A1567,入力シート!$A$8:$M$1000,12,0)="","",VLOOKUP(A1567,入力シート!$A$8:$M$1000,12,0))</f>
        <v/>
      </c>
      <c r="AC1576" s="219"/>
      <c r="AD1576" s="219"/>
      <c r="AE1576" s="220"/>
      <c r="AF1576" s="209" t="s">
        <v>18</v>
      </c>
      <c r="AG1576" s="206"/>
      <c r="AH1576" s="214" t="str">
        <f>IF(X1576="","",IF(AB1576="","",X1576*AB1576))</f>
        <v/>
      </c>
      <c r="AI1576" s="215"/>
      <c r="AJ1576" s="215"/>
      <c r="AK1576" s="215"/>
      <c r="AL1576" s="215"/>
      <c r="AM1576" s="224"/>
    </row>
    <row r="1577" spans="2:39" ht="12.9" customHeight="1" thickBot="1" x14ac:dyDescent="0.25">
      <c r="B1577" s="53"/>
      <c r="C1577" s="54"/>
      <c r="D1577" s="151"/>
      <c r="E1577" s="152"/>
      <c r="F1577" s="80"/>
      <c r="G1577" s="81"/>
      <c r="H1577" s="81"/>
      <c r="I1577" s="81"/>
      <c r="J1577" s="81"/>
      <c r="K1577" s="81"/>
      <c r="L1577" s="81"/>
      <c r="M1577" s="81"/>
      <c r="N1577" s="81"/>
      <c r="O1577" s="81"/>
      <c r="P1577" s="81"/>
      <c r="Q1577" s="81"/>
      <c r="R1577" s="81"/>
      <c r="S1577" s="81"/>
      <c r="T1577" s="81"/>
      <c r="U1577" s="82"/>
      <c r="V1577" s="207"/>
      <c r="W1577" s="208"/>
      <c r="X1577" s="212"/>
      <c r="Y1577" s="213"/>
      <c r="Z1577" s="210"/>
      <c r="AA1577" s="208"/>
      <c r="AB1577" s="221"/>
      <c r="AC1577" s="222"/>
      <c r="AD1577" s="222"/>
      <c r="AE1577" s="223"/>
      <c r="AF1577" s="210"/>
      <c r="AG1577" s="208"/>
      <c r="AH1577" s="216"/>
      <c r="AI1577" s="217"/>
      <c r="AJ1577" s="217"/>
      <c r="AK1577" s="217"/>
      <c r="AL1577" s="217"/>
      <c r="AM1577" s="225"/>
    </row>
    <row r="1578" spans="2:39" ht="12.9" customHeight="1" thickTop="1" x14ac:dyDescent="0.2">
      <c r="B1578" s="53"/>
      <c r="C1578" s="54"/>
      <c r="D1578" s="35" t="s">
        <v>10</v>
      </c>
      <c r="E1578" s="36"/>
      <c r="F1578" s="39" t="str">
        <f>IF(VLOOKUP(A1567,入力シート!$A$8:$M$1000,6,0)="","",VLOOKUP(A1567,入力シート!$A$8:$M$1000,6,0))</f>
        <v/>
      </c>
      <c r="G1578" s="40"/>
      <c r="H1578" s="40"/>
      <c r="I1578" s="40"/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1"/>
      <c r="V1578" s="45"/>
      <c r="W1578" s="46"/>
      <c r="X1578" s="46"/>
      <c r="Y1578" s="46"/>
      <c r="Z1578" s="46"/>
      <c r="AA1578" s="46"/>
      <c r="AB1578" s="46"/>
      <c r="AC1578" s="46"/>
      <c r="AD1578" s="46"/>
      <c r="AE1578" s="46"/>
      <c r="AF1578" s="46"/>
      <c r="AG1578" s="46"/>
      <c r="AH1578" s="46"/>
      <c r="AI1578" s="46"/>
      <c r="AJ1578" s="46"/>
      <c r="AK1578" s="46"/>
      <c r="AL1578" s="46"/>
      <c r="AM1578" s="46"/>
    </row>
    <row r="1579" spans="2:39" ht="12.9" customHeight="1" thickBot="1" x14ac:dyDescent="0.25">
      <c r="B1579" s="55"/>
      <c r="C1579" s="56"/>
      <c r="D1579" s="37"/>
      <c r="E1579" s="38"/>
      <c r="F1579" s="42"/>
      <c r="G1579" s="43"/>
      <c r="H1579" s="43"/>
      <c r="I1579" s="43"/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4"/>
      <c r="V1579" s="47"/>
      <c r="W1579" s="48"/>
      <c r="X1579" s="48"/>
      <c r="Y1579" s="48"/>
      <c r="Z1579" s="48"/>
      <c r="AA1579" s="48"/>
      <c r="AB1579" s="48"/>
      <c r="AC1579" s="48"/>
      <c r="AD1579" s="48"/>
      <c r="AE1579" s="48"/>
      <c r="AF1579" s="48"/>
      <c r="AG1579" s="48"/>
      <c r="AH1579" s="48"/>
      <c r="AI1579" s="48"/>
      <c r="AJ1579" s="48"/>
      <c r="AK1579" s="48"/>
      <c r="AL1579" s="48"/>
      <c r="AM1579" s="48"/>
    </row>
    <row r="1580" spans="2:39" ht="14.1" customHeight="1" thickTop="1" x14ac:dyDescent="0.2">
      <c r="B1580" s="49" t="s">
        <v>24</v>
      </c>
      <c r="C1580" s="49"/>
      <c r="D1580" s="49"/>
      <c r="E1580" s="49"/>
      <c r="F1580" s="49"/>
      <c r="G1580" s="49"/>
      <c r="H1580" s="49"/>
      <c r="I1580" s="49"/>
      <c r="J1580" s="49"/>
      <c r="K1580" s="49"/>
      <c r="L1580" s="49"/>
      <c r="M1580" s="49"/>
      <c r="N1580" s="49"/>
      <c r="O1580" s="49"/>
      <c r="P1580" s="49"/>
      <c r="Q1580" s="49"/>
      <c r="R1580" s="49"/>
      <c r="S1580" s="49"/>
      <c r="T1580" s="49"/>
      <c r="U1580" s="49"/>
      <c r="AB1580" s="17" t="s">
        <v>20</v>
      </c>
      <c r="AC1580" s="18"/>
      <c r="AD1580" s="18"/>
      <c r="AE1580" s="19"/>
      <c r="AF1580" s="11" t="s">
        <v>21</v>
      </c>
      <c r="AG1580" s="12"/>
      <c r="AH1580" s="12"/>
      <c r="AI1580" s="12"/>
      <c r="AJ1580" s="12"/>
      <c r="AK1580" s="12"/>
      <c r="AL1580" s="12"/>
      <c r="AM1580" s="13"/>
    </row>
    <row r="1581" spans="2:39" ht="14.1" customHeight="1" x14ac:dyDescent="0.2">
      <c r="B1581" s="50"/>
      <c r="C1581" s="50"/>
      <c r="D1581" s="50"/>
      <c r="E1581" s="50"/>
      <c r="F1581" s="50"/>
      <c r="G1581" s="50"/>
      <c r="H1581" s="50"/>
      <c r="I1581" s="50"/>
      <c r="J1581" s="50"/>
      <c r="K1581" s="50"/>
      <c r="L1581" s="50"/>
      <c r="M1581" s="50"/>
      <c r="N1581" s="50"/>
      <c r="O1581" s="50"/>
      <c r="P1581" s="50"/>
      <c r="Q1581" s="50"/>
      <c r="R1581" s="50"/>
      <c r="S1581" s="50"/>
      <c r="T1581" s="50"/>
      <c r="U1581" s="50"/>
      <c r="AB1581" s="20"/>
      <c r="AC1581" s="21"/>
      <c r="AD1581" s="21"/>
      <c r="AE1581" s="22"/>
      <c r="AF1581" s="14"/>
      <c r="AG1581" s="15"/>
      <c r="AH1581" s="15"/>
      <c r="AI1581" s="15"/>
      <c r="AJ1581" s="15"/>
      <c r="AK1581" s="15"/>
      <c r="AL1581" s="15"/>
      <c r="AM1581" s="16"/>
    </row>
    <row r="1582" spans="2:39" ht="14.1" customHeight="1" x14ac:dyDescent="0.2">
      <c r="B1582" s="17" t="s">
        <v>25</v>
      </c>
      <c r="C1582" s="18"/>
      <c r="D1582" s="18"/>
      <c r="E1582" s="19"/>
      <c r="F1582" s="11"/>
      <c r="G1582" s="12"/>
      <c r="H1582" s="12"/>
      <c r="I1582" s="12"/>
      <c r="J1582" s="12"/>
      <c r="K1582" s="13"/>
      <c r="L1582" s="17" t="s">
        <v>26</v>
      </c>
      <c r="M1582" s="18"/>
      <c r="N1582" s="18"/>
      <c r="O1582" s="19"/>
      <c r="P1582" s="11"/>
      <c r="Q1582" s="12"/>
      <c r="R1582" s="12"/>
      <c r="S1582" s="12"/>
      <c r="T1582" s="12"/>
      <c r="U1582" s="13"/>
      <c r="W1582" s="23" t="s">
        <v>23</v>
      </c>
      <c r="X1582" s="25" t="str">
        <f>IF(SUM(X1537,X1550,X1563,X1576)=0,"",SUM(X1537,X1550,X1563,X1576))</f>
        <v/>
      </c>
      <c r="Y1582" s="18"/>
      <c r="Z1582" s="26"/>
      <c r="AA1582" s="23" t="s">
        <v>18</v>
      </c>
      <c r="AB1582" s="29" t="str">
        <f>IF(SUM(AH1537,AH1550,AH1563,AH1576)=0,"",SUM(AH1537,AH1550,AH1563,AH1576))</f>
        <v/>
      </c>
      <c r="AC1582" s="30"/>
      <c r="AD1582" s="30"/>
      <c r="AE1582" s="30"/>
      <c r="AF1582" s="30"/>
      <c r="AG1582" s="30"/>
      <c r="AH1582" s="31"/>
      <c r="AI1582" s="23" t="s">
        <v>22</v>
      </c>
      <c r="AJ1582" s="11"/>
      <c r="AK1582" s="12"/>
      <c r="AL1582" s="12"/>
      <c r="AM1582" s="13"/>
    </row>
    <row r="1583" spans="2:39" ht="14.1" customHeight="1" x14ac:dyDescent="0.2">
      <c r="B1583" s="20"/>
      <c r="C1583" s="21"/>
      <c r="D1583" s="21"/>
      <c r="E1583" s="22"/>
      <c r="F1583" s="14"/>
      <c r="G1583" s="15"/>
      <c r="H1583" s="15"/>
      <c r="I1583" s="15"/>
      <c r="J1583" s="15"/>
      <c r="K1583" s="16"/>
      <c r="L1583" s="20"/>
      <c r="M1583" s="21"/>
      <c r="N1583" s="21"/>
      <c r="O1583" s="22"/>
      <c r="P1583" s="14"/>
      <c r="Q1583" s="15"/>
      <c r="R1583" s="15"/>
      <c r="S1583" s="15"/>
      <c r="T1583" s="15"/>
      <c r="U1583" s="16"/>
      <c r="W1583" s="24"/>
      <c r="X1583" s="27"/>
      <c r="Y1583" s="21"/>
      <c r="Z1583" s="28"/>
      <c r="AA1583" s="24"/>
      <c r="AB1583" s="32"/>
      <c r="AC1583" s="33"/>
      <c r="AD1583" s="33"/>
      <c r="AE1583" s="33"/>
      <c r="AF1583" s="33"/>
      <c r="AG1583" s="33"/>
      <c r="AH1583" s="34"/>
      <c r="AI1583" s="24"/>
      <c r="AJ1583" s="14"/>
      <c r="AK1583" s="15"/>
      <c r="AL1583" s="15"/>
      <c r="AM1583" s="16"/>
    </row>
    <row r="1585" spans="1:41" ht="23.1" customHeight="1" x14ac:dyDescent="0.2">
      <c r="A1585" s="127" t="s">
        <v>1089</v>
      </c>
      <c r="B1585" s="9" t="s">
        <v>27</v>
      </c>
      <c r="C1585" s="9"/>
      <c r="D1585" s="9"/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5"/>
      <c r="X1585" s="5"/>
      <c r="Y1585" s="6"/>
      <c r="Z1585" s="226" t="s">
        <v>3</v>
      </c>
      <c r="AA1585" s="227"/>
      <c r="AB1585" s="227"/>
      <c r="AC1585" s="227"/>
      <c r="AD1585" s="227"/>
      <c r="AE1585" s="228"/>
      <c r="AF1585" s="186" t="s">
        <v>4</v>
      </c>
      <c r="AG1585" s="187"/>
      <c r="AH1585" s="191" t="str">
        <f>IF(F1588="","",A1587)</f>
        <v/>
      </c>
      <c r="AI1585" s="191"/>
      <c r="AJ1585" s="184" t="s">
        <v>2</v>
      </c>
      <c r="AK1585" s="191" t="str">
        <f>IF(F1588="","",AK1519)</f>
        <v/>
      </c>
      <c r="AL1585" s="191"/>
      <c r="AM1585" s="84" t="s">
        <v>1</v>
      </c>
    </row>
    <row r="1586" spans="1:41" ht="14.1" customHeight="1" thickBot="1" x14ac:dyDescent="0.25">
      <c r="B1586" s="10" t="s">
        <v>0</v>
      </c>
      <c r="C1586" s="10"/>
      <c r="D1586" s="10"/>
      <c r="E1586" s="10"/>
      <c r="F1586" s="10"/>
      <c r="G1586" s="10"/>
      <c r="H1586" s="10"/>
      <c r="I1586" s="10"/>
      <c r="J1586" s="10"/>
      <c r="K1586" s="10"/>
      <c r="L1586" s="10"/>
      <c r="M1586" s="10"/>
      <c r="N1586" s="10"/>
      <c r="O1586" s="10"/>
      <c r="P1586" s="10"/>
      <c r="Q1586" s="10"/>
      <c r="R1586" s="10"/>
      <c r="S1586" s="10"/>
      <c r="T1586" s="10"/>
      <c r="U1586" s="10"/>
      <c r="V1586" s="10"/>
      <c r="W1586" s="7"/>
      <c r="X1586" s="7"/>
      <c r="Y1586" s="8"/>
      <c r="Z1586" s="229"/>
      <c r="AA1586" s="230"/>
      <c r="AB1586" s="230"/>
      <c r="AC1586" s="230"/>
      <c r="AD1586" s="230"/>
      <c r="AE1586" s="231"/>
      <c r="AF1586" s="188"/>
      <c r="AG1586" s="189"/>
      <c r="AH1586" s="232"/>
      <c r="AI1586" s="232"/>
      <c r="AJ1586" s="185"/>
      <c r="AK1586" s="232"/>
      <c r="AL1586" s="232"/>
      <c r="AM1586" s="85"/>
    </row>
    <row r="1587" spans="1:41" ht="14.1" customHeight="1" thickTop="1" x14ac:dyDescent="0.2">
      <c r="A1587" s="1">
        <f>+A1521+1</f>
        <v>25</v>
      </c>
      <c r="B1587" s="86" t="s">
        <v>6</v>
      </c>
      <c r="C1587" s="87"/>
      <c r="D1587" s="57" t="s">
        <v>5</v>
      </c>
      <c r="E1587" s="58"/>
      <c r="F1587" s="63" t="s">
        <v>8</v>
      </c>
      <c r="G1587" s="64"/>
      <c r="H1587" s="64"/>
      <c r="I1587" s="92"/>
      <c r="J1587" s="92"/>
      <c r="K1587" s="92"/>
      <c r="L1587" s="92"/>
      <c r="M1587" s="92"/>
      <c r="N1587" s="92"/>
      <c r="O1587" s="92"/>
      <c r="P1587" s="92"/>
      <c r="Q1587" s="92"/>
      <c r="R1587" s="92"/>
      <c r="S1587" s="92"/>
      <c r="T1587" s="92"/>
      <c r="U1587" s="93"/>
      <c r="V1587" s="94" t="s">
        <v>11</v>
      </c>
      <c r="W1587" s="95"/>
      <c r="X1587" s="96"/>
      <c r="Y1587" s="134" t="str">
        <f>IF(F1588="","",IF(入力シート!$F$5="","",入力シート!$F$5))</f>
        <v/>
      </c>
      <c r="Z1587" s="135"/>
      <c r="AA1587" s="135"/>
      <c r="AB1587" s="135"/>
      <c r="AC1587" s="135"/>
      <c r="AD1587" s="135"/>
      <c r="AE1587" s="135"/>
      <c r="AF1587" s="135"/>
      <c r="AG1587" s="135"/>
      <c r="AH1587" s="135"/>
      <c r="AI1587" s="135"/>
      <c r="AJ1587" s="135"/>
      <c r="AK1587" s="135"/>
      <c r="AL1587" s="135"/>
      <c r="AM1587" s="136"/>
      <c r="AO1587" s="1" t="str">
        <f>IF(F1588="","",AO1521+1)</f>
        <v/>
      </c>
    </row>
    <row r="1588" spans="1:41" ht="14.1" customHeight="1" x14ac:dyDescent="0.2">
      <c r="B1588" s="88"/>
      <c r="C1588" s="89"/>
      <c r="D1588" s="59"/>
      <c r="E1588" s="60"/>
      <c r="F1588" s="66" t="str">
        <f>IF(F1597="","",IF(入力シート!$B$5="","",IF(入力シート!$C$5="",入力シート!$B$5,CONCATENATE(入力シート!$B$5,$A$1,入力シート!$C$5))))</f>
        <v/>
      </c>
      <c r="G1588" s="67"/>
      <c r="H1588" s="67"/>
      <c r="I1588" s="67"/>
      <c r="J1588" s="67"/>
      <c r="K1588" s="67"/>
      <c r="L1588" s="67"/>
      <c r="M1588" s="67"/>
      <c r="N1588" s="67"/>
      <c r="O1588" s="67"/>
      <c r="P1588" s="67"/>
      <c r="Q1588" s="67"/>
      <c r="R1588" s="67"/>
      <c r="S1588" s="67"/>
      <c r="T1588" s="70" t="s">
        <v>9</v>
      </c>
      <c r="U1588" s="106"/>
      <c r="V1588" s="97"/>
      <c r="W1588" s="98"/>
      <c r="X1588" s="99"/>
      <c r="Y1588" s="137"/>
      <c r="Z1588" s="138"/>
      <c r="AA1588" s="138"/>
      <c r="AB1588" s="138"/>
      <c r="AC1588" s="138"/>
      <c r="AD1588" s="138"/>
      <c r="AE1588" s="138"/>
      <c r="AF1588" s="138"/>
      <c r="AG1588" s="138"/>
      <c r="AH1588" s="138"/>
      <c r="AI1588" s="138"/>
      <c r="AJ1588" s="138"/>
      <c r="AK1588" s="138"/>
      <c r="AL1588" s="138"/>
      <c r="AM1588" s="139"/>
    </row>
    <row r="1589" spans="1:41" ht="14.1" customHeight="1" x14ac:dyDescent="0.2">
      <c r="B1589" s="88"/>
      <c r="C1589" s="89"/>
      <c r="D1589" s="61"/>
      <c r="E1589" s="62"/>
      <c r="F1589" s="68"/>
      <c r="G1589" s="69"/>
      <c r="H1589" s="69"/>
      <c r="I1589" s="69"/>
      <c r="J1589" s="69"/>
      <c r="K1589" s="69"/>
      <c r="L1589" s="69"/>
      <c r="M1589" s="69"/>
      <c r="N1589" s="69"/>
      <c r="O1589" s="69"/>
      <c r="P1589" s="69"/>
      <c r="Q1589" s="69"/>
      <c r="R1589" s="69"/>
      <c r="S1589" s="69"/>
      <c r="T1589" s="71"/>
      <c r="U1589" s="107"/>
      <c r="V1589" s="100"/>
      <c r="W1589" s="101"/>
      <c r="X1589" s="102"/>
      <c r="Y1589" s="140"/>
      <c r="Z1589" s="141"/>
      <c r="AA1589" s="141"/>
      <c r="AB1589" s="141"/>
      <c r="AC1589" s="141"/>
      <c r="AD1589" s="141"/>
      <c r="AE1589" s="141"/>
      <c r="AF1589" s="141"/>
      <c r="AG1589" s="141"/>
      <c r="AH1589" s="141"/>
      <c r="AI1589" s="141"/>
      <c r="AJ1589" s="141"/>
      <c r="AK1589" s="141"/>
      <c r="AL1589" s="141"/>
      <c r="AM1589" s="142"/>
    </row>
    <row r="1590" spans="1:41" ht="14.1" customHeight="1" x14ac:dyDescent="0.2">
      <c r="B1590" s="88"/>
      <c r="C1590" s="89"/>
      <c r="D1590" s="72" t="s">
        <v>7</v>
      </c>
      <c r="E1590" s="73"/>
      <c r="F1590" s="146" t="s">
        <v>12</v>
      </c>
      <c r="G1590" s="143" t="str">
        <f>IF(F1588="","",IF(入力シート!$D$5="","",入力シート!$D$5))</f>
        <v/>
      </c>
      <c r="H1590" s="144"/>
      <c r="I1590" s="144"/>
      <c r="J1590" s="144"/>
      <c r="K1590" s="144"/>
      <c r="L1590" s="145"/>
      <c r="M1590" s="110" t="s">
        <v>8</v>
      </c>
      <c r="N1590" s="111"/>
      <c r="O1590" s="111"/>
      <c r="P1590" s="112"/>
      <c r="Q1590" s="112"/>
      <c r="R1590" s="112"/>
      <c r="S1590" s="112"/>
      <c r="T1590" s="112"/>
      <c r="U1590" s="112"/>
      <c r="V1590" s="112"/>
      <c r="W1590" s="112"/>
      <c r="X1590" s="112"/>
      <c r="Y1590" s="112"/>
      <c r="Z1590" s="112"/>
      <c r="AA1590" s="112"/>
      <c r="AB1590" s="112"/>
      <c r="AC1590" s="112"/>
      <c r="AD1590" s="112"/>
      <c r="AE1590" s="112"/>
      <c r="AF1590" s="112"/>
      <c r="AG1590" s="112"/>
      <c r="AH1590" s="112"/>
      <c r="AI1590" s="112"/>
      <c r="AJ1590" s="112"/>
      <c r="AK1590" s="112"/>
      <c r="AL1590" s="112"/>
      <c r="AM1590" s="113"/>
    </row>
    <row r="1591" spans="1:41" ht="14.1" customHeight="1" x14ac:dyDescent="0.2">
      <c r="B1591" s="88"/>
      <c r="C1591" s="89"/>
      <c r="D1591" s="59"/>
      <c r="E1591" s="60"/>
      <c r="F1591" s="128" t="str">
        <f>IF(F1588="","",IF(入力シート!$E$5="","",入力シート!$E$5))</f>
        <v/>
      </c>
      <c r="G1591" s="129"/>
      <c r="H1591" s="129"/>
      <c r="I1591" s="129"/>
      <c r="J1591" s="129"/>
      <c r="K1591" s="129"/>
      <c r="L1591" s="129"/>
      <c r="M1591" s="129"/>
      <c r="N1591" s="129"/>
      <c r="O1591" s="129"/>
      <c r="P1591" s="129"/>
      <c r="Q1591" s="129"/>
      <c r="R1591" s="129"/>
      <c r="S1591" s="129"/>
      <c r="T1591" s="129"/>
      <c r="U1591" s="129"/>
      <c r="V1591" s="129"/>
      <c r="W1591" s="129"/>
      <c r="X1591" s="129"/>
      <c r="Y1591" s="129"/>
      <c r="Z1591" s="129"/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29"/>
      <c r="AM1591" s="130"/>
    </row>
    <row r="1592" spans="1:41" ht="14.1" customHeight="1" thickBot="1" x14ac:dyDescent="0.25">
      <c r="B1592" s="90"/>
      <c r="C1592" s="91"/>
      <c r="D1592" s="108"/>
      <c r="E1592" s="109"/>
      <c r="F1592" s="131"/>
      <c r="G1592" s="132"/>
      <c r="H1592" s="132"/>
      <c r="I1592" s="132"/>
      <c r="J1592" s="132"/>
      <c r="K1592" s="132"/>
      <c r="L1592" s="132"/>
      <c r="M1592" s="132"/>
      <c r="N1592" s="132"/>
      <c r="O1592" s="132"/>
      <c r="P1592" s="132"/>
      <c r="Q1592" s="132"/>
      <c r="R1592" s="132"/>
      <c r="S1592" s="132"/>
      <c r="T1592" s="132"/>
      <c r="U1592" s="132"/>
      <c r="V1592" s="132"/>
      <c r="W1592" s="132"/>
      <c r="X1592" s="132"/>
      <c r="Y1592" s="132"/>
      <c r="Z1592" s="132"/>
      <c r="AA1592" s="132"/>
      <c r="AB1592" s="132"/>
      <c r="AC1592" s="132"/>
      <c r="AD1592" s="132"/>
      <c r="AE1592" s="132"/>
      <c r="AF1592" s="132"/>
      <c r="AG1592" s="132"/>
      <c r="AH1592" s="132"/>
      <c r="AI1592" s="132"/>
      <c r="AJ1592" s="132"/>
      <c r="AK1592" s="132"/>
      <c r="AL1592" s="132"/>
      <c r="AM1592" s="133"/>
    </row>
    <row r="1593" spans="1:41" ht="6" customHeight="1" thickTop="1" thickBot="1" x14ac:dyDescent="0.25"/>
    <row r="1594" spans="1:41" ht="14.1" customHeight="1" thickTop="1" x14ac:dyDescent="0.2">
      <c r="A1594" s="1">
        <f>+A1528+4</f>
        <v>97</v>
      </c>
      <c r="B1594" s="83" t="s">
        <v>19</v>
      </c>
      <c r="C1594" s="52"/>
      <c r="D1594" s="147" t="s">
        <v>5</v>
      </c>
      <c r="E1594" s="148"/>
      <c r="F1594" s="63" t="s">
        <v>8</v>
      </c>
      <c r="G1594" s="64"/>
      <c r="H1594" s="64"/>
      <c r="I1594" s="65"/>
      <c r="J1594" s="65"/>
      <c r="K1594" s="65"/>
      <c r="L1594" s="65"/>
      <c r="M1594" s="65"/>
      <c r="N1594" s="65"/>
      <c r="O1594" s="65"/>
      <c r="P1594" s="65"/>
      <c r="Q1594" s="65"/>
      <c r="R1594" s="65"/>
      <c r="S1594" s="65"/>
      <c r="T1594" s="65"/>
      <c r="U1594" s="65"/>
      <c r="V1594" s="193" t="s">
        <v>13</v>
      </c>
      <c r="W1594" s="194"/>
      <c r="X1594" s="176"/>
      <c r="Y1594" s="179" t="str">
        <f>IF(Y1599="","",VLOOKUP(Y1599,入力シート!$A$110:$H$10000,2,0))</f>
        <v/>
      </c>
      <c r="Z1594" s="179"/>
      <c r="AA1594" s="179"/>
      <c r="AB1594" s="179"/>
      <c r="AC1594" s="179"/>
      <c r="AD1594" s="179"/>
      <c r="AE1594" s="179"/>
      <c r="AF1594" s="179"/>
      <c r="AG1594" s="179"/>
      <c r="AH1594" s="179"/>
      <c r="AI1594" s="179"/>
      <c r="AJ1594" s="179"/>
      <c r="AK1594" s="179"/>
      <c r="AL1594" s="179"/>
      <c r="AM1594" s="180"/>
    </row>
    <row r="1595" spans="1:41" ht="12.6" customHeight="1" x14ac:dyDescent="0.2">
      <c r="B1595" s="53"/>
      <c r="C1595" s="54"/>
      <c r="D1595" s="149"/>
      <c r="E1595" s="150"/>
      <c r="F1595" s="161" t="str">
        <f>IF(VLOOKUP(A1594,入力シート!$A$8:$M$1000,2,0)="","",IF(VLOOKUP(A1594,入力シート!$A$8:$M$1000,3,0)="","",VLOOKUP(A1594,入力シート!$A$8:$M$1000,2,0)))</f>
        <v/>
      </c>
      <c r="G1595" s="162"/>
      <c r="H1595" s="162"/>
      <c r="I1595" s="162"/>
      <c r="J1595" s="162"/>
      <c r="K1595" s="162"/>
      <c r="L1595" s="162"/>
      <c r="M1595" s="162"/>
      <c r="N1595" s="162"/>
      <c r="O1595" s="162"/>
      <c r="P1595" s="162"/>
      <c r="Q1595" s="162"/>
      <c r="R1595" s="162"/>
      <c r="S1595" s="162"/>
      <c r="T1595" s="2"/>
      <c r="U1595" s="2"/>
      <c r="V1595" s="195"/>
      <c r="W1595" s="196"/>
      <c r="X1595" s="177"/>
      <c r="Y1595" s="172"/>
      <c r="Z1595" s="172"/>
      <c r="AA1595" s="172"/>
      <c r="AB1595" s="172"/>
      <c r="AC1595" s="172"/>
      <c r="AD1595" s="172"/>
      <c r="AE1595" s="172"/>
      <c r="AF1595" s="172"/>
      <c r="AG1595" s="172"/>
      <c r="AH1595" s="172"/>
      <c r="AI1595" s="172"/>
      <c r="AJ1595" s="172"/>
      <c r="AK1595" s="172"/>
      <c r="AL1595" s="172"/>
      <c r="AM1595" s="181"/>
    </row>
    <row r="1596" spans="1:41" ht="12.6" customHeight="1" x14ac:dyDescent="0.2">
      <c r="B1596" s="53"/>
      <c r="C1596" s="54"/>
      <c r="D1596" s="149"/>
      <c r="E1596" s="150"/>
      <c r="F1596" s="163"/>
      <c r="G1596" s="164"/>
      <c r="H1596" s="164"/>
      <c r="I1596" s="164"/>
      <c r="J1596" s="164"/>
      <c r="K1596" s="164"/>
      <c r="L1596" s="164"/>
      <c r="M1596" s="164"/>
      <c r="N1596" s="164"/>
      <c r="O1596" s="164"/>
      <c r="P1596" s="164"/>
      <c r="Q1596" s="164"/>
      <c r="R1596" s="164"/>
      <c r="S1596" s="164"/>
      <c r="T1596" s="2"/>
      <c r="U1596" s="2"/>
      <c r="V1596" s="195"/>
      <c r="W1596" s="196"/>
      <c r="X1596" s="177"/>
      <c r="Y1596" s="172"/>
      <c r="Z1596" s="172"/>
      <c r="AA1596" s="172"/>
      <c r="AB1596" s="172"/>
      <c r="AC1596" s="172"/>
      <c r="AD1596" s="172"/>
      <c r="AE1596" s="172"/>
      <c r="AF1596" s="172"/>
      <c r="AG1596" s="172"/>
      <c r="AH1596" s="172"/>
      <c r="AI1596" s="172"/>
      <c r="AJ1596" s="172"/>
      <c r="AK1596" s="172"/>
      <c r="AL1596" s="172"/>
      <c r="AM1596" s="181"/>
    </row>
    <row r="1597" spans="1:41" ht="12.9" customHeight="1" x14ac:dyDescent="0.2">
      <c r="B1597" s="53"/>
      <c r="C1597" s="54"/>
      <c r="D1597" s="149"/>
      <c r="E1597" s="150"/>
      <c r="F1597" s="66" t="str">
        <f>IF(VLOOKUP(A1594,入力シート!$A$8:$M$1000,2,0)="","",IF(VLOOKUP(A1594,入力シート!$A$8:$M$1000,3,0)="",VLOOKUP(A1594,入力シート!$A$8:$M$1000,2,0),VLOOKUP(A1594,入力シート!$A$8:$M$1000,3,0)))</f>
        <v/>
      </c>
      <c r="G1597" s="67"/>
      <c r="H1597" s="67"/>
      <c r="I1597" s="67"/>
      <c r="J1597" s="67"/>
      <c r="K1597" s="67"/>
      <c r="L1597" s="67"/>
      <c r="M1597" s="67"/>
      <c r="N1597" s="67"/>
      <c r="O1597" s="67"/>
      <c r="P1597" s="67"/>
      <c r="Q1597" s="67"/>
      <c r="R1597" s="67"/>
      <c r="S1597" s="67"/>
      <c r="T1597" s="70" t="s">
        <v>9</v>
      </c>
      <c r="U1597" s="70"/>
      <c r="V1597" s="195"/>
      <c r="W1597" s="196"/>
      <c r="X1597" s="177"/>
      <c r="Y1597" s="172"/>
      <c r="Z1597" s="172"/>
      <c r="AA1597" s="172"/>
      <c r="AB1597" s="172"/>
      <c r="AC1597" s="172"/>
      <c r="AD1597" s="172"/>
      <c r="AE1597" s="172"/>
      <c r="AF1597" s="172"/>
      <c r="AG1597" s="172"/>
      <c r="AH1597" s="172"/>
      <c r="AI1597" s="172"/>
      <c r="AJ1597" s="172"/>
      <c r="AK1597" s="172"/>
      <c r="AL1597" s="172"/>
      <c r="AM1597" s="181"/>
    </row>
    <row r="1598" spans="1:41" ht="12.9" customHeight="1" thickBot="1" x14ac:dyDescent="0.25">
      <c r="B1598" s="53"/>
      <c r="C1598" s="54"/>
      <c r="D1598" s="151"/>
      <c r="E1598" s="152"/>
      <c r="F1598" s="68"/>
      <c r="G1598" s="69"/>
      <c r="H1598" s="69"/>
      <c r="I1598" s="69"/>
      <c r="J1598" s="69"/>
      <c r="K1598" s="69"/>
      <c r="L1598" s="69"/>
      <c r="M1598" s="69"/>
      <c r="N1598" s="69"/>
      <c r="O1598" s="69"/>
      <c r="P1598" s="69"/>
      <c r="Q1598" s="69"/>
      <c r="R1598" s="69"/>
      <c r="S1598" s="69"/>
      <c r="T1598" s="71"/>
      <c r="U1598" s="71"/>
      <c r="V1598" s="197"/>
      <c r="W1598" s="198"/>
      <c r="X1598" s="178"/>
      <c r="Y1598" s="182"/>
      <c r="Z1598" s="182"/>
      <c r="AA1598" s="182"/>
      <c r="AB1598" s="182"/>
      <c r="AC1598" s="182"/>
      <c r="AD1598" s="182"/>
      <c r="AE1598" s="182"/>
      <c r="AF1598" s="182"/>
      <c r="AG1598" s="182"/>
      <c r="AH1598" s="182"/>
      <c r="AI1598" s="182"/>
      <c r="AJ1598" s="182"/>
      <c r="AK1598" s="182"/>
      <c r="AL1598" s="182"/>
      <c r="AM1598" s="183"/>
    </row>
    <row r="1599" spans="1:41" ht="12.9" customHeight="1" x14ac:dyDescent="0.2">
      <c r="B1599" s="53"/>
      <c r="C1599" s="54"/>
      <c r="D1599" s="153" t="s">
        <v>7</v>
      </c>
      <c r="E1599" s="154"/>
      <c r="F1599" s="159" t="s">
        <v>12</v>
      </c>
      <c r="G1599" s="165" t="str">
        <f>IF(VLOOKUP(A1594,入力シート!$A$8:$M$1000,4,0)="","",VLOOKUP(A1594,入力シート!$A$8:$M$1000,4,0))</f>
        <v/>
      </c>
      <c r="H1599" s="166"/>
      <c r="I1599" s="166"/>
      <c r="J1599" s="166"/>
      <c r="K1599" s="166"/>
      <c r="L1599" s="166"/>
      <c r="M1599" s="155"/>
      <c r="N1599" s="155"/>
      <c r="O1599" s="155"/>
      <c r="P1599" s="155"/>
      <c r="Q1599" s="155"/>
      <c r="R1599" s="155"/>
      <c r="S1599" s="155"/>
      <c r="T1599" s="155"/>
      <c r="U1599" s="156"/>
      <c r="V1599" s="199" t="s">
        <v>15</v>
      </c>
      <c r="W1599" s="200"/>
      <c r="X1599" s="173"/>
      <c r="Y1599" s="174" t="str">
        <f>IF(VLOOKUP(A1594,入力シート!$A$8:$M$1000,7,0)="","",VLOOKUP(A1594,入力シート!$A$8:$M$1000,7,0))</f>
        <v/>
      </c>
      <c r="Z1599" s="174"/>
      <c r="AA1599" s="174"/>
      <c r="AB1599" s="174"/>
      <c r="AC1599" s="174"/>
      <c r="AD1599" s="174"/>
      <c r="AE1599" s="174"/>
      <c r="AF1599" s="174"/>
      <c r="AG1599" s="174"/>
      <c r="AH1599" s="174"/>
      <c r="AI1599" s="174"/>
      <c r="AJ1599" s="174"/>
      <c r="AK1599" s="174"/>
      <c r="AL1599" s="174"/>
      <c r="AM1599" s="175"/>
    </row>
    <row r="1600" spans="1:41" ht="12.9" customHeight="1" x14ac:dyDescent="0.2">
      <c r="B1600" s="53"/>
      <c r="C1600" s="54"/>
      <c r="D1600" s="149"/>
      <c r="E1600" s="150"/>
      <c r="F1600" s="160"/>
      <c r="G1600" s="167"/>
      <c r="H1600" s="168"/>
      <c r="I1600" s="168"/>
      <c r="J1600" s="168"/>
      <c r="K1600" s="168"/>
      <c r="L1600" s="168"/>
      <c r="M1600" s="157"/>
      <c r="N1600" s="157"/>
      <c r="O1600" s="157"/>
      <c r="P1600" s="157"/>
      <c r="Q1600" s="157"/>
      <c r="R1600" s="157"/>
      <c r="S1600" s="157"/>
      <c r="T1600" s="157"/>
      <c r="U1600" s="158"/>
      <c r="V1600" s="201"/>
      <c r="W1600" s="202"/>
      <c r="X1600" s="169"/>
      <c r="Y1600" s="170"/>
      <c r="Z1600" s="170"/>
      <c r="AA1600" s="170"/>
      <c r="AB1600" s="170"/>
      <c r="AC1600" s="170"/>
      <c r="AD1600" s="170"/>
      <c r="AE1600" s="170"/>
      <c r="AF1600" s="170"/>
      <c r="AG1600" s="170"/>
      <c r="AH1600" s="170"/>
      <c r="AI1600" s="170"/>
      <c r="AJ1600" s="170"/>
      <c r="AK1600" s="170"/>
      <c r="AL1600" s="170"/>
      <c r="AM1600" s="171"/>
    </row>
    <row r="1601" spans="1:39" ht="12.9" customHeight="1" x14ac:dyDescent="0.2">
      <c r="B1601" s="53"/>
      <c r="C1601" s="54"/>
      <c r="D1601" s="149"/>
      <c r="E1601" s="150"/>
      <c r="F1601" s="74" t="str">
        <f>IF(VLOOKUP(A1594,入力シート!$A$8:$M$1000,5,0)="","",VLOOKUP(A1594,入力シート!$A$8:$M$1000,5,0))</f>
        <v/>
      </c>
      <c r="G1601" s="75"/>
      <c r="H1601" s="75"/>
      <c r="I1601" s="75"/>
      <c r="J1601" s="75"/>
      <c r="K1601" s="75"/>
      <c r="L1601" s="75"/>
      <c r="M1601" s="75"/>
      <c r="N1601" s="75"/>
      <c r="O1601" s="75"/>
      <c r="P1601" s="75"/>
      <c r="Q1601" s="75"/>
      <c r="R1601" s="75"/>
      <c r="S1601" s="75"/>
      <c r="T1601" s="75"/>
      <c r="U1601" s="76"/>
      <c r="V1601" s="203" t="s">
        <v>16</v>
      </c>
      <c r="W1601" s="204"/>
      <c r="X1601" s="190" t="str">
        <f>IF(Y1599="","",IF(VLOOKUP(Y1599,入力シート!$A$110:$H$1000,3,0)="","",VLOOKUP(Y1599,入力シート!$A$110:$H$1000,3,0)))</f>
        <v/>
      </c>
      <c r="Y1601" s="191"/>
      <c r="Z1601" s="191"/>
      <c r="AA1601" s="191"/>
      <c r="AB1601" s="191"/>
      <c r="AC1601" s="191"/>
      <c r="AD1601" s="191"/>
      <c r="AE1601" s="191"/>
      <c r="AF1601" s="191"/>
      <c r="AG1601" s="191"/>
      <c r="AH1601" s="191"/>
      <c r="AI1601" s="191"/>
      <c r="AJ1601" s="191"/>
      <c r="AK1601" s="191"/>
      <c r="AL1601" s="191"/>
      <c r="AM1601" s="192"/>
    </row>
    <row r="1602" spans="1:39" ht="12.9" customHeight="1" x14ac:dyDescent="0.2">
      <c r="B1602" s="53"/>
      <c r="C1602" s="54"/>
      <c r="D1602" s="149"/>
      <c r="E1602" s="150"/>
      <c r="F1602" s="77"/>
      <c r="G1602" s="78"/>
      <c r="H1602" s="78"/>
      <c r="I1602" s="78"/>
      <c r="J1602" s="78"/>
      <c r="K1602" s="78"/>
      <c r="L1602" s="78"/>
      <c r="M1602" s="78"/>
      <c r="N1602" s="78"/>
      <c r="O1602" s="78"/>
      <c r="P1602" s="78"/>
      <c r="Q1602" s="78"/>
      <c r="R1602" s="78"/>
      <c r="S1602" s="78"/>
      <c r="T1602" s="78"/>
      <c r="U1602" s="79"/>
      <c r="V1602" s="201"/>
      <c r="W1602" s="202"/>
      <c r="X1602" s="103"/>
      <c r="Y1602" s="104"/>
      <c r="Z1602" s="104"/>
      <c r="AA1602" s="104"/>
      <c r="AB1602" s="104"/>
      <c r="AC1602" s="104"/>
      <c r="AD1602" s="104"/>
      <c r="AE1602" s="104"/>
      <c r="AF1602" s="104"/>
      <c r="AG1602" s="104"/>
      <c r="AH1602" s="104"/>
      <c r="AI1602" s="104"/>
      <c r="AJ1602" s="104"/>
      <c r="AK1602" s="104"/>
      <c r="AL1602" s="104"/>
      <c r="AM1602" s="105"/>
    </row>
    <row r="1603" spans="1:39" ht="12.9" customHeight="1" x14ac:dyDescent="0.2">
      <c r="B1603" s="53"/>
      <c r="C1603" s="54"/>
      <c r="D1603" s="149"/>
      <c r="E1603" s="150"/>
      <c r="F1603" s="77"/>
      <c r="G1603" s="78"/>
      <c r="H1603" s="78"/>
      <c r="I1603" s="78"/>
      <c r="J1603" s="78"/>
      <c r="K1603" s="78"/>
      <c r="L1603" s="78"/>
      <c r="M1603" s="78"/>
      <c r="N1603" s="78"/>
      <c r="O1603" s="78"/>
      <c r="P1603" s="78"/>
      <c r="Q1603" s="78"/>
      <c r="R1603" s="78"/>
      <c r="S1603" s="78"/>
      <c r="T1603" s="78"/>
      <c r="U1603" s="79"/>
      <c r="V1603" s="205" t="s">
        <v>14</v>
      </c>
      <c r="W1603" s="206"/>
      <c r="X1603" s="190" t="str">
        <f>IF(VLOOKUP(A1594,入力シート!$A$8:$M$1000,9,0)="","",VLOOKUP(A1594,入力シート!$A$8:$M$1000,9,0))</f>
        <v/>
      </c>
      <c r="Y1603" s="211"/>
      <c r="Z1603" s="209" t="s">
        <v>17</v>
      </c>
      <c r="AA1603" s="206"/>
      <c r="AB1603" s="218" t="str">
        <f>IF(VLOOKUP(A1594,入力シート!$A$8:$M$1000,12,0)="","",VLOOKUP(A1594,入力シート!$A$8:$M$1000,12,0))</f>
        <v/>
      </c>
      <c r="AC1603" s="219"/>
      <c r="AD1603" s="219"/>
      <c r="AE1603" s="220"/>
      <c r="AF1603" s="209" t="s">
        <v>18</v>
      </c>
      <c r="AG1603" s="206"/>
      <c r="AH1603" s="214" t="str">
        <f>IF(X1603="","",IF(AB1603="","",X1603*AB1603))</f>
        <v/>
      </c>
      <c r="AI1603" s="215"/>
      <c r="AJ1603" s="215"/>
      <c r="AK1603" s="215"/>
      <c r="AL1603" s="215"/>
      <c r="AM1603" s="224"/>
    </row>
    <row r="1604" spans="1:39" ht="12.9" customHeight="1" thickBot="1" x14ac:dyDescent="0.25">
      <c r="B1604" s="53"/>
      <c r="C1604" s="54"/>
      <c r="D1604" s="151"/>
      <c r="E1604" s="152"/>
      <c r="F1604" s="80"/>
      <c r="G1604" s="81"/>
      <c r="H1604" s="81"/>
      <c r="I1604" s="81"/>
      <c r="J1604" s="81"/>
      <c r="K1604" s="81"/>
      <c r="L1604" s="81"/>
      <c r="M1604" s="81"/>
      <c r="N1604" s="81"/>
      <c r="O1604" s="81"/>
      <c r="P1604" s="81"/>
      <c r="Q1604" s="81"/>
      <c r="R1604" s="81"/>
      <c r="S1604" s="81"/>
      <c r="T1604" s="81"/>
      <c r="U1604" s="82"/>
      <c r="V1604" s="207"/>
      <c r="W1604" s="208"/>
      <c r="X1604" s="212"/>
      <c r="Y1604" s="213"/>
      <c r="Z1604" s="210"/>
      <c r="AA1604" s="208"/>
      <c r="AB1604" s="221"/>
      <c r="AC1604" s="222"/>
      <c r="AD1604" s="222"/>
      <c r="AE1604" s="223"/>
      <c r="AF1604" s="210"/>
      <c r="AG1604" s="208"/>
      <c r="AH1604" s="216"/>
      <c r="AI1604" s="217"/>
      <c r="AJ1604" s="217"/>
      <c r="AK1604" s="217"/>
      <c r="AL1604" s="217"/>
      <c r="AM1604" s="225"/>
    </row>
    <row r="1605" spans="1:39" ht="12.9" customHeight="1" thickTop="1" x14ac:dyDescent="0.2">
      <c r="B1605" s="53"/>
      <c r="C1605" s="54"/>
      <c r="D1605" s="35" t="s">
        <v>10</v>
      </c>
      <c r="E1605" s="36"/>
      <c r="F1605" s="39" t="str">
        <f>IF(VLOOKUP(A1594,入力シート!$A$8:$M$1000,6,0)="","",VLOOKUP(A1594,入力シート!$A$8:$M$1000,6,0))</f>
        <v/>
      </c>
      <c r="G1605" s="40"/>
      <c r="H1605" s="40"/>
      <c r="I1605" s="40"/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1"/>
      <c r="V1605" s="45"/>
      <c r="W1605" s="46"/>
      <c r="X1605" s="46"/>
      <c r="Y1605" s="46"/>
      <c r="Z1605" s="46"/>
      <c r="AA1605" s="46"/>
      <c r="AB1605" s="46"/>
      <c r="AC1605" s="46"/>
      <c r="AD1605" s="46"/>
      <c r="AE1605" s="46"/>
      <c r="AF1605" s="46"/>
      <c r="AG1605" s="46"/>
      <c r="AH1605" s="46"/>
      <c r="AI1605" s="46"/>
      <c r="AJ1605" s="46"/>
      <c r="AK1605" s="46"/>
      <c r="AL1605" s="46"/>
      <c r="AM1605" s="46"/>
    </row>
    <row r="1606" spans="1:39" ht="12.9" customHeight="1" thickBot="1" x14ac:dyDescent="0.25">
      <c r="B1606" s="55"/>
      <c r="C1606" s="56"/>
      <c r="D1606" s="37"/>
      <c r="E1606" s="38"/>
      <c r="F1606" s="42"/>
      <c r="G1606" s="43"/>
      <c r="H1606" s="43"/>
      <c r="I1606" s="43"/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4"/>
      <c r="V1606" s="47"/>
      <c r="W1606" s="48"/>
      <c r="X1606" s="48"/>
      <c r="Y1606" s="48"/>
      <c r="Z1606" s="48"/>
      <c r="AA1606" s="48"/>
      <c r="AB1606" s="48"/>
      <c r="AC1606" s="48"/>
      <c r="AD1606" s="48"/>
      <c r="AE1606" s="48"/>
      <c r="AF1606" s="48"/>
      <c r="AG1606" s="48"/>
      <c r="AH1606" s="48"/>
      <c r="AI1606" s="48"/>
      <c r="AJ1606" s="48"/>
      <c r="AK1606" s="48"/>
      <c r="AL1606" s="48"/>
      <c r="AM1606" s="48"/>
    </row>
    <row r="1607" spans="1:39" ht="14.1" customHeight="1" thickTop="1" x14ac:dyDescent="0.2">
      <c r="A1607" s="1">
        <f>+A1594+1</f>
        <v>98</v>
      </c>
      <c r="B1607" s="51" t="s">
        <v>1081</v>
      </c>
      <c r="C1607" s="52"/>
      <c r="D1607" s="147" t="s">
        <v>5</v>
      </c>
      <c r="E1607" s="148"/>
      <c r="F1607" s="63" t="s">
        <v>8</v>
      </c>
      <c r="G1607" s="64"/>
      <c r="H1607" s="64"/>
      <c r="I1607" s="65"/>
      <c r="J1607" s="65"/>
      <c r="K1607" s="65"/>
      <c r="L1607" s="65"/>
      <c r="M1607" s="65"/>
      <c r="N1607" s="65"/>
      <c r="O1607" s="65"/>
      <c r="P1607" s="65"/>
      <c r="Q1607" s="65"/>
      <c r="R1607" s="65"/>
      <c r="S1607" s="65"/>
      <c r="T1607" s="65"/>
      <c r="U1607" s="65"/>
      <c r="V1607" s="193" t="s">
        <v>13</v>
      </c>
      <c r="W1607" s="194"/>
      <c r="X1607" s="176"/>
      <c r="Y1607" s="179" t="str">
        <f>IF(Y1612="","",VLOOKUP(Y1612,入力シート!$A$110:$H$10000,2,0))</f>
        <v/>
      </c>
      <c r="Z1607" s="179"/>
      <c r="AA1607" s="179"/>
      <c r="AB1607" s="179"/>
      <c r="AC1607" s="179"/>
      <c r="AD1607" s="179"/>
      <c r="AE1607" s="179"/>
      <c r="AF1607" s="179"/>
      <c r="AG1607" s="179"/>
      <c r="AH1607" s="179"/>
      <c r="AI1607" s="179"/>
      <c r="AJ1607" s="179"/>
      <c r="AK1607" s="179"/>
      <c r="AL1607" s="179"/>
      <c r="AM1607" s="180"/>
    </row>
    <row r="1608" spans="1:39" ht="12.6" customHeight="1" x14ac:dyDescent="0.2">
      <c r="B1608" s="53"/>
      <c r="C1608" s="54"/>
      <c r="D1608" s="149"/>
      <c r="E1608" s="150"/>
      <c r="F1608" s="161" t="str">
        <f>IF(VLOOKUP(A1607,入力シート!$A$8:$M$1000,2,0)="","",IF(VLOOKUP(A1607,入力シート!$A$8:$M$1000,3,0)="","",VLOOKUP(A1607,入力シート!$A$8:$M$1000,2,0)))</f>
        <v/>
      </c>
      <c r="G1608" s="162"/>
      <c r="H1608" s="162"/>
      <c r="I1608" s="162"/>
      <c r="J1608" s="162"/>
      <c r="K1608" s="162"/>
      <c r="L1608" s="162"/>
      <c r="M1608" s="162"/>
      <c r="N1608" s="162"/>
      <c r="O1608" s="162"/>
      <c r="P1608" s="162"/>
      <c r="Q1608" s="162"/>
      <c r="R1608" s="162"/>
      <c r="S1608" s="162"/>
      <c r="T1608" s="2"/>
      <c r="U1608" s="2"/>
      <c r="V1608" s="195"/>
      <c r="W1608" s="196"/>
      <c r="X1608" s="177"/>
      <c r="Y1608" s="172"/>
      <c r="Z1608" s="172"/>
      <c r="AA1608" s="172"/>
      <c r="AB1608" s="172"/>
      <c r="AC1608" s="172"/>
      <c r="AD1608" s="172"/>
      <c r="AE1608" s="172"/>
      <c r="AF1608" s="172"/>
      <c r="AG1608" s="172"/>
      <c r="AH1608" s="172"/>
      <c r="AI1608" s="172"/>
      <c r="AJ1608" s="172"/>
      <c r="AK1608" s="172"/>
      <c r="AL1608" s="172"/>
      <c r="AM1608" s="181"/>
    </row>
    <row r="1609" spans="1:39" ht="12.6" customHeight="1" x14ac:dyDescent="0.2">
      <c r="B1609" s="53"/>
      <c r="C1609" s="54"/>
      <c r="D1609" s="149"/>
      <c r="E1609" s="150"/>
      <c r="F1609" s="163"/>
      <c r="G1609" s="164"/>
      <c r="H1609" s="164"/>
      <c r="I1609" s="164"/>
      <c r="J1609" s="164"/>
      <c r="K1609" s="164"/>
      <c r="L1609" s="164"/>
      <c r="M1609" s="164"/>
      <c r="N1609" s="164"/>
      <c r="O1609" s="164"/>
      <c r="P1609" s="164"/>
      <c r="Q1609" s="164"/>
      <c r="R1609" s="164"/>
      <c r="S1609" s="164"/>
      <c r="T1609" s="2"/>
      <c r="U1609" s="2"/>
      <c r="V1609" s="195"/>
      <c r="W1609" s="196"/>
      <c r="X1609" s="177"/>
      <c r="Y1609" s="172"/>
      <c r="Z1609" s="172"/>
      <c r="AA1609" s="172"/>
      <c r="AB1609" s="172"/>
      <c r="AC1609" s="172"/>
      <c r="AD1609" s="172"/>
      <c r="AE1609" s="172"/>
      <c r="AF1609" s="172"/>
      <c r="AG1609" s="172"/>
      <c r="AH1609" s="172"/>
      <c r="AI1609" s="172"/>
      <c r="AJ1609" s="172"/>
      <c r="AK1609" s="172"/>
      <c r="AL1609" s="172"/>
      <c r="AM1609" s="181"/>
    </row>
    <row r="1610" spans="1:39" ht="12.9" customHeight="1" x14ac:dyDescent="0.2">
      <c r="B1610" s="53"/>
      <c r="C1610" s="54"/>
      <c r="D1610" s="149"/>
      <c r="E1610" s="150"/>
      <c r="F1610" s="66" t="str">
        <f>IF(VLOOKUP(A1607,入力シート!$A$8:$M$1000,2,0)="","",IF(VLOOKUP(A1607,入力シート!$A$8:$M$1000,3,0)="",VLOOKUP(A1607,入力シート!$A$8:$M$1000,2,0),VLOOKUP(A1607,入力シート!$A$8:$M$1000,3,0)))</f>
        <v/>
      </c>
      <c r="G1610" s="67"/>
      <c r="H1610" s="67"/>
      <c r="I1610" s="67"/>
      <c r="J1610" s="67"/>
      <c r="K1610" s="67"/>
      <c r="L1610" s="67"/>
      <c r="M1610" s="67"/>
      <c r="N1610" s="67"/>
      <c r="O1610" s="67"/>
      <c r="P1610" s="67"/>
      <c r="Q1610" s="67"/>
      <c r="R1610" s="67"/>
      <c r="S1610" s="67"/>
      <c r="T1610" s="70" t="s">
        <v>9</v>
      </c>
      <c r="U1610" s="70"/>
      <c r="V1610" s="195"/>
      <c r="W1610" s="196"/>
      <c r="X1610" s="177"/>
      <c r="Y1610" s="172"/>
      <c r="Z1610" s="172"/>
      <c r="AA1610" s="172"/>
      <c r="AB1610" s="172"/>
      <c r="AC1610" s="172"/>
      <c r="AD1610" s="172"/>
      <c r="AE1610" s="172"/>
      <c r="AF1610" s="172"/>
      <c r="AG1610" s="172"/>
      <c r="AH1610" s="172"/>
      <c r="AI1610" s="172"/>
      <c r="AJ1610" s="172"/>
      <c r="AK1610" s="172"/>
      <c r="AL1610" s="172"/>
      <c r="AM1610" s="181"/>
    </row>
    <row r="1611" spans="1:39" ht="12.9" customHeight="1" thickBot="1" x14ac:dyDescent="0.25">
      <c r="B1611" s="53"/>
      <c r="C1611" s="54"/>
      <c r="D1611" s="151"/>
      <c r="E1611" s="152"/>
      <c r="F1611" s="68"/>
      <c r="G1611" s="69"/>
      <c r="H1611" s="69"/>
      <c r="I1611" s="69"/>
      <c r="J1611" s="69"/>
      <c r="K1611" s="69"/>
      <c r="L1611" s="69"/>
      <c r="M1611" s="69"/>
      <c r="N1611" s="69"/>
      <c r="O1611" s="69"/>
      <c r="P1611" s="69"/>
      <c r="Q1611" s="69"/>
      <c r="R1611" s="69"/>
      <c r="S1611" s="69"/>
      <c r="T1611" s="71"/>
      <c r="U1611" s="71"/>
      <c r="V1611" s="197"/>
      <c r="W1611" s="198"/>
      <c r="X1611" s="178"/>
      <c r="Y1611" s="182"/>
      <c r="Z1611" s="182"/>
      <c r="AA1611" s="182"/>
      <c r="AB1611" s="182"/>
      <c r="AC1611" s="182"/>
      <c r="AD1611" s="182"/>
      <c r="AE1611" s="182"/>
      <c r="AF1611" s="182"/>
      <c r="AG1611" s="182"/>
      <c r="AH1611" s="182"/>
      <c r="AI1611" s="182"/>
      <c r="AJ1611" s="182"/>
      <c r="AK1611" s="182"/>
      <c r="AL1611" s="182"/>
      <c r="AM1611" s="183"/>
    </row>
    <row r="1612" spans="1:39" ht="12.9" customHeight="1" x14ac:dyDescent="0.2">
      <c r="B1612" s="53"/>
      <c r="C1612" s="54"/>
      <c r="D1612" s="153" t="s">
        <v>7</v>
      </c>
      <c r="E1612" s="154"/>
      <c r="F1612" s="159" t="s">
        <v>12</v>
      </c>
      <c r="G1612" s="165" t="str">
        <f>IF(VLOOKUP(A1607,入力シート!$A$8:$M$1000,4,0)="","",VLOOKUP(A1607,入力シート!$A$8:$M$1000,4,0))</f>
        <v/>
      </c>
      <c r="H1612" s="166"/>
      <c r="I1612" s="166"/>
      <c r="J1612" s="166"/>
      <c r="K1612" s="166"/>
      <c r="L1612" s="166"/>
      <c r="M1612" s="155"/>
      <c r="N1612" s="155"/>
      <c r="O1612" s="155"/>
      <c r="P1612" s="155"/>
      <c r="Q1612" s="155"/>
      <c r="R1612" s="155"/>
      <c r="S1612" s="155"/>
      <c r="T1612" s="155"/>
      <c r="U1612" s="156"/>
      <c r="V1612" s="199" t="s">
        <v>15</v>
      </c>
      <c r="W1612" s="200"/>
      <c r="X1612" s="173"/>
      <c r="Y1612" s="174" t="str">
        <f>IF(VLOOKUP(A1607,入力シート!$A$8:$M$1000,7,0)="","",VLOOKUP(A1607,入力シート!$A$8:$M$1000,7,0))</f>
        <v/>
      </c>
      <c r="Z1612" s="174"/>
      <c r="AA1612" s="174"/>
      <c r="AB1612" s="174"/>
      <c r="AC1612" s="174"/>
      <c r="AD1612" s="174"/>
      <c r="AE1612" s="174"/>
      <c r="AF1612" s="174"/>
      <c r="AG1612" s="174"/>
      <c r="AH1612" s="174"/>
      <c r="AI1612" s="174"/>
      <c r="AJ1612" s="174"/>
      <c r="AK1612" s="174"/>
      <c r="AL1612" s="174"/>
      <c r="AM1612" s="175"/>
    </row>
    <row r="1613" spans="1:39" ht="12.9" customHeight="1" x14ac:dyDescent="0.2">
      <c r="B1613" s="53"/>
      <c r="C1613" s="54"/>
      <c r="D1613" s="149"/>
      <c r="E1613" s="150"/>
      <c r="F1613" s="160"/>
      <c r="G1613" s="167"/>
      <c r="H1613" s="168"/>
      <c r="I1613" s="168"/>
      <c r="J1613" s="168"/>
      <c r="K1613" s="168"/>
      <c r="L1613" s="168"/>
      <c r="M1613" s="157"/>
      <c r="N1613" s="157"/>
      <c r="O1613" s="157"/>
      <c r="P1613" s="157"/>
      <c r="Q1613" s="157"/>
      <c r="R1613" s="157"/>
      <c r="S1613" s="157"/>
      <c r="T1613" s="157"/>
      <c r="U1613" s="158"/>
      <c r="V1613" s="201"/>
      <c r="W1613" s="202"/>
      <c r="X1613" s="169"/>
      <c r="Y1613" s="170"/>
      <c r="Z1613" s="170"/>
      <c r="AA1613" s="170"/>
      <c r="AB1613" s="170"/>
      <c r="AC1613" s="170"/>
      <c r="AD1613" s="170"/>
      <c r="AE1613" s="170"/>
      <c r="AF1613" s="170"/>
      <c r="AG1613" s="170"/>
      <c r="AH1613" s="170"/>
      <c r="AI1613" s="170"/>
      <c r="AJ1613" s="170"/>
      <c r="AK1613" s="170"/>
      <c r="AL1613" s="170"/>
      <c r="AM1613" s="171"/>
    </row>
    <row r="1614" spans="1:39" ht="12.9" customHeight="1" x14ac:dyDescent="0.2">
      <c r="B1614" s="53"/>
      <c r="C1614" s="54"/>
      <c r="D1614" s="149"/>
      <c r="E1614" s="150"/>
      <c r="F1614" s="74" t="str">
        <f>IF(VLOOKUP(A1607,入力シート!$A$8:$M$1000,5,0)="","",VLOOKUP(A1607,入力シート!$A$8:$M$1000,5,0))</f>
        <v/>
      </c>
      <c r="G1614" s="75"/>
      <c r="H1614" s="75"/>
      <c r="I1614" s="75"/>
      <c r="J1614" s="75"/>
      <c r="K1614" s="75"/>
      <c r="L1614" s="75"/>
      <c r="M1614" s="75"/>
      <c r="N1614" s="75"/>
      <c r="O1614" s="75"/>
      <c r="P1614" s="75"/>
      <c r="Q1614" s="75"/>
      <c r="R1614" s="75"/>
      <c r="S1614" s="75"/>
      <c r="T1614" s="75"/>
      <c r="U1614" s="76"/>
      <c r="V1614" s="203" t="s">
        <v>16</v>
      </c>
      <c r="W1614" s="204"/>
      <c r="X1614" s="190" t="str">
        <f>IF(Y1612="","",IF(VLOOKUP(Y1612,入力シート!$A$110:$H$1000,3,0)="","",VLOOKUP(Y1612,入力シート!$A$110:$H$1000,3,0)))</f>
        <v/>
      </c>
      <c r="Y1614" s="191"/>
      <c r="Z1614" s="191"/>
      <c r="AA1614" s="191"/>
      <c r="AB1614" s="191"/>
      <c r="AC1614" s="191"/>
      <c r="AD1614" s="191"/>
      <c r="AE1614" s="191"/>
      <c r="AF1614" s="191"/>
      <c r="AG1614" s="191"/>
      <c r="AH1614" s="191"/>
      <c r="AI1614" s="191"/>
      <c r="AJ1614" s="191"/>
      <c r="AK1614" s="191"/>
      <c r="AL1614" s="191"/>
      <c r="AM1614" s="192"/>
    </row>
    <row r="1615" spans="1:39" ht="12.9" customHeight="1" x14ac:dyDescent="0.2">
      <c r="B1615" s="53"/>
      <c r="C1615" s="54"/>
      <c r="D1615" s="149"/>
      <c r="E1615" s="150"/>
      <c r="F1615" s="77"/>
      <c r="G1615" s="78"/>
      <c r="H1615" s="78"/>
      <c r="I1615" s="78"/>
      <c r="J1615" s="78"/>
      <c r="K1615" s="78"/>
      <c r="L1615" s="78"/>
      <c r="M1615" s="78"/>
      <c r="N1615" s="78"/>
      <c r="O1615" s="78"/>
      <c r="P1615" s="78"/>
      <c r="Q1615" s="78"/>
      <c r="R1615" s="78"/>
      <c r="S1615" s="78"/>
      <c r="T1615" s="78"/>
      <c r="U1615" s="79"/>
      <c r="V1615" s="201"/>
      <c r="W1615" s="202"/>
      <c r="X1615" s="103"/>
      <c r="Y1615" s="104"/>
      <c r="Z1615" s="104"/>
      <c r="AA1615" s="104"/>
      <c r="AB1615" s="104"/>
      <c r="AC1615" s="104"/>
      <c r="AD1615" s="104"/>
      <c r="AE1615" s="104"/>
      <c r="AF1615" s="104"/>
      <c r="AG1615" s="104"/>
      <c r="AH1615" s="104"/>
      <c r="AI1615" s="104"/>
      <c r="AJ1615" s="104"/>
      <c r="AK1615" s="104"/>
      <c r="AL1615" s="104"/>
      <c r="AM1615" s="105"/>
    </row>
    <row r="1616" spans="1:39" ht="12.9" customHeight="1" x14ac:dyDescent="0.2">
      <c r="B1616" s="53"/>
      <c r="C1616" s="54"/>
      <c r="D1616" s="149"/>
      <c r="E1616" s="150"/>
      <c r="F1616" s="77"/>
      <c r="G1616" s="78"/>
      <c r="H1616" s="78"/>
      <c r="I1616" s="78"/>
      <c r="J1616" s="78"/>
      <c r="K1616" s="78"/>
      <c r="L1616" s="78"/>
      <c r="M1616" s="78"/>
      <c r="N1616" s="78"/>
      <c r="O1616" s="78"/>
      <c r="P1616" s="78"/>
      <c r="Q1616" s="78"/>
      <c r="R1616" s="78"/>
      <c r="S1616" s="78"/>
      <c r="T1616" s="78"/>
      <c r="U1616" s="79"/>
      <c r="V1616" s="205" t="s">
        <v>14</v>
      </c>
      <c r="W1616" s="206"/>
      <c r="X1616" s="190" t="str">
        <f>IF(VLOOKUP(A1607,入力シート!$A$8:$M$1000,9,0)="","",VLOOKUP(A1607,入力シート!$A$8:$M$1000,9,0))</f>
        <v/>
      </c>
      <c r="Y1616" s="211"/>
      <c r="Z1616" s="209" t="s">
        <v>17</v>
      </c>
      <c r="AA1616" s="206"/>
      <c r="AB1616" s="218" t="str">
        <f>IF(VLOOKUP(A1607,入力シート!$A$8:$M$1000,12,0)="","",VLOOKUP(A1607,入力シート!$A$8:$M$1000,12,0))</f>
        <v/>
      </c>
      <c r="AC1616" s="219"/>
      <c r="AD1616" s="219"/>
      <c r="AE1616" s="220"/>
      <c r="AF1616" s="209" t="s">
        <v>18</v>
      </c>
      <c r="AG1616" s="206"/>
      <c r="AH1616" s="214" t="str">
        <f>IF(X1616="","",IF(AB1616="","",X1616*AB1616))</f>
        <v/>
      </c>
      <c r="AI1616" s="215"/>
      <c r="AJ1616" s="215"/>
      <c r="AK1616" s="215"/>
      <c r="AL1616" s="215"/>
      <c r="AM1616" s="224"/>
    </row>
    <row r="1617" spans="1:39" ht="12.9" customHeight="1" thickBot="1" x14ac:dyDescent="0.25">
      <c r="B1617" s="53"/>
      <c r="C1617" s="54"/>
      <c r="D1617" s="151"/>
      <c r="E1617" s="152"/>
      <c r="F1617" s="80"/>
      <c r="G1617" s="81"/>
      <c r="H1617" s="81"/>
      <c r="I1617" s="81"/>
      <c r="J1617" s="81"/>
      <c r="K1617" s="81"/>
      <c r="L1617" s="81"/>
      <c r="M1617" s="81"/>
      <c r="N1617" s="81"/>
      <c r="O1617" s="81"/>
      <c r="P1617" s="81"/>
      <c r="Q1617" s="81"/>
      <c r="R1617" s="81"/>
      <c r="S1617" s="81"/>
      <c r="T1617" s="81"/>
      <c r="U1617" s="82"/>
      <c r="V1617" s="207"/>
      <c r="W1617" s="208"/>
      <c r="X1617" s="212"/>
      <c r="Y1617" s="213"/>
      <c r="Z1617" s="210"/>
      <c r="AA1617" s="208"/>
      <c r="AB1617" s="221"/>
      <c r="AC1617" s="222"/>
      <c r="AD1617" s="222"/>
      <c r="AE1617" s="223"/>
      <c r="AF1617" s="210"/>
      <c r="AG1617" s="208"/>
      <c r="AH1617" s="216"/>
      <c r="AI1617" s="217"/>
      <c r="AJ1617" s="217"/>
      <c r="AK1617" s="217"/>
      <c r="AL1617" s="217"/>
      <c r="AM1617" s="225"/>
    </row>
    <row r="1618" spans="1:39" ht="12.9" customHeight="1" thickTop="1" x14ac:dyDescent="0.2">
      <c r="B1618" s="53"/>
      <c r="C1618" s="54"/>
      <c r="D1618" s="35" t="s">
        <v>10</v>
      </c>
      <c r="E1618" s="36"/>
      <c r="F1618" s="39" t="str">
        <f>IF(VLOOKUP(A1607,入力シート!$A$8:$M$1000,6,0)="","",VLOOKUP(A1607,入力シート!$A$8:$M$1000,6,0))</f>
        <v/>
      </c>
      <c r="G1618" s="40"/>
      <c r="H1618" s="40"/>
      <c r="I1618" s="40"/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1"/>
      <c r="V1618" s="45"/>
      <c r="W1618" s="46"/>
      <c r="X1618" s="46"/>
      <c r="Y1618" s="46"/>
      <c r="Z1618" s="46"/>
      <c r="AA1618" s="46"/>
      <c r="AB1618" s="46"/>
      <c r="AC1618" s="46"/>
      <c r="AD1618" s="46"/>
      <c r="AE1618" s="46"/>
      <c r="AF1618" s="46"/>
      <c r="AG1618" s="46"/>
      <c r="AH1618" s="46"/>
      <c r="AI1618" s="46"/>
      <c r="AJ1618" s="46"/>
      <c r="AK1618" s="46"/>
      <c r="AL1618" s="46"/>
      <c r="AM1618" s="46"/>
    </row>
    <row r="1619" spans="1:39" ht="12.9" customHeight="1" thickBot="1" x14ac:dyDescent="0.25">
      <c r="B1619" s="55"/>
      <c r="C1619" s="56"/>
      <c r="D1619" s="37"/>
      <c r="E1619" s="38"/>
      <c r="F1619" s="42"/>
      <c r="G1619" s="43"/>
      <c r="H1619" s="43"/>
      <c r="I1619" s="43"/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4"/>
      <c r="V1619" s="47"/>
      <c r="W1619" s="48"/>
      <c r="X1619" s="48"/>
      <c r="Y1619" s="48"/>
      <c r="Z1619" s="48"/>
      <c r="AA1619" s="48"/>
      <c r="AB1619" s="48"/>
      <c r="AC1619" s="48"/>
      <c r="AD1619" s="48"/>
      <c r="AE1619" s="48"/>
      <c r="AF1619" s="48"/>
      <c r="AG1619" s="48"/>
      <c r="AH1619" s="48"/>
      <c r="AI1619" s="48"/>
      <c r="AJ1619" s="48"/>
      <c r="AK1619" s="48"/>
      <c r="AL1619" s="48"/>
      <c r="AM1619" s="48"/>
    </row>
    <row r="1620" spans="1:39" ht="14.1" customHeight="1" thickTop="1" x14ac:dyDescent="0.2">
      <c r="A1620" s="1">
        <f>+A1607+1</f>
        <v>99</v>
      </c>
      <c r="B1620" s="51" t="s">
        <v>1082</v>
      </c>
      <c r="C1620" s="52"/>
      <c r="D1620" s="147" t="s">
        <v>5</v>
      </c>
      <c r="E1620" s="148"/>
      <c r="F1620" s="63" t="s">
        <v>8</v>
      </c>
      <c r="G1620" s="64"/>
      <c r="H1620" s="64"/>
      <c r="I1620" s="65"/>
      <c r="J1620" s="65"/>
      <c r="K1620" s="65"/>
      <c r="L1620" s="65"/>
      <c r="M1620" s="65"/>
      <c r="N1620" s="65"/>
      <c r="O1620" s="65"/>
      <c r="P1620" s="65"/>
      <c r="Q1620" s="65"/>
      <c r="R1620" s="65"/>
      <c r="S1620" s="65"/>
      <c r="T1620" s="65"/>
      <c r="U1620" s="65"/>
      <c r="V1620" s="193" t="s">
        <v>13</v>
      </c>
      <c r="W1620" s="194"/>
      <c r="X1620" s="176"/>
      <c r="Y1620" s="179" t="str">
        <f>IF(Y1625="","",VLOOKUP(Y1625,入力シート!$A$110:$H$10000,2,0))</f>
        <v/>
      </c>
      <c r="Z1620" s="179"/>
      <c r="AA1620" s="179"/>
      <c r="AB1620" s="179"/>
      <c r="AC1620" s="179"/>
      <c r="AD1620" s="179"/>
      <c r="AE1620" s="179"/>
      <c r="AF1620" s="179"/>
      <c r="AG1620" s="179"/>
      <c r="AH1620" s="179"/>
      <c r="AI1620" s="179"/>
      <c r="AJ1620" s="179"/>
      <c r="AK1620" s="179"/>
      <c r="AL1620" s="179"/>
      <c r="AM1620" s="180"/>
    </row>
    <row r="1621" spans="1:39" ht="12.6" customHeight="1" x14ac:dyDescent="0.2">
      <c r="B1621" s="53"/>
      <c r="C1621" s="54"/>
      <c r="D1621" s="149"/>
      <c r="E1621" s="150"/>
      <c r="F1621" s="161" t="str">
        <f>IF(VLOOKUP(A1620,入力シート!$A$8:$M$1000,2,0)="","",IF(VLOOKUP(A1620,入力シート!$A$8:$M$1000,3,0)="","",VLOOKUP(A1620,入力シート!$A$8:$M$1000,2,0)))</f>
        <v/>
      </c>
      <c r="G1621" s="162"/>
      <c r="H1621" s="162"/>
      <c r="I1621" s="162"/>
      <c r="J1621" s="162"/>
      <c r="K1621" s="162"/>
      <c r="L1621" s="162"/>
      <c r="M1621" s="162"/>
      <c r="N1621" s="162"/>
      <c r="O1621" s="162"/>
      <c r="P1621" s="162"/>
      <c r="Q1621" s="162"/>
      <c r="R1621" s="162"/>
      <c r="S1621" s="162"/>
      <c r="T1621" s="2"/>
      <c r="U1621" s="2"/>
      <c r="V1621" s="195"/>
      <c r="W1621" s="196"/>
      <c r="X1621" s="177"/>
      <c r="Y1621" s="172"/>
      <c r="Z1621" s="172"/>
      <c r="AA1621" s="172"/>
      <c r="AB1621" s="172"/>
      <c r="AC1621" s="172"/>
      <c r="AD1621" s="172"/>
      <c r="AE1621" s="172"/>
      <c r="AF1621" s="172"/>
      <c r="AG1621" s="172"/>
      <c r="AH1621" s="172"/>
      <c r="AI1621" s="172"/>
      <c r="AJ1621" s="172"/>
      <c r="AK1621" s="172"/>
      <c r="AL1621" s="172"/>
      <c r="AM1621" s="181"/>
    </row>
    <row r="1622" spans="1:39" ht="12.6" customHeight="1" x14ac:dyDescent="0.2">
      <c r="B1622" s="53"/>
      <c r="C1622" s="54"/>
      <c r="D1622" s="149"/>
      <c r="E1622" s="150"/>
      <c r="F1622" s="163"/>
      <c r="G1622" s="164"/>
      <c r="H1622" s="164"/>
      <c r="I1622" s="164"/>
      <c r="J1622" s="164"/>
      <c r="K1622" s="164"/>
      <c r="L1622" s="164"/>
      <c r="M1622" s="164"/>
      <c r="N1622" s="164"/>
      <c r="O1622" s="164"/>
      <c r="P1622" s="164"/>
      <c r="Q1622" s="164"/>
      <c r="R1622" s="164"/>
      <c r="S1622" s="164"/>
      <c r="T1622" s="2"/>
      <c r="U1622" s="2"/>
      <c r="V1622" s="195"/>
      <c r="W1622" s="196"/>
      <c r="X1622" s="177"/>
      <c r="Y1622" s="172"/>
      <c r="Z1622" s="172"/>
      <c r="AA1622" s="172"/>
      <c r="AB1622" s="172"/>
      <c r="AC1622" s="172"/>
      <c r="AD1622" s="172"/>
      <c r="AE1622" s="172"/>
      <c r="AF1622" s="172"/>
      <c r="AG1622" s="172"/>
      <c r="AH1622" s="172"/>
      <c r="AI1622" s="172"/>
      <c r="AJ1622" s="172"/>
      <c r="AK1622" s="172"/>
      <c r="AL1622" s="172"/>
      <c r="AM1622" s="181"/>
    </row>
    <row r="1623" spans="1:39" ht="12.9" customHeight="1" x14ac:dyDescent="0.2">
      <c r="B1623" s="53"/>
      <c r="C1623" s="54"/>
      <c r="D1623" s="149"/>
      <c r="E1623" s="150"/>
      <c r="F1623" s="66" t="str">
        <f>IF(VLOOKUP(A1620,入力シート!$A$8:$M$1000,2,0)="","",IF(VLOOKUP(A1620,入力シート!$A$8:$M$1000,3,0)="",VLOOKUP(A1620,入力シート!$A$8:$M$1000,2,0),VLOOKUP(A1620,入力シート!$A$8:$M$1000,3,0)))</f>
        <v/>
      </c>
      <c r="G1623" s="67"/>
      <c r="H1623" s="67"/>
      <c r="I1623" s="67"/>
      <c r="J1623" s="67"/>
      <c r="K1623" s="67"/>
      <c r="L1623" s="67"/>
      <c r="M1623" s="67"/>
      <c r="N1623" s="67"/>
      <c r="O1623" s="67"/>
      <c r="P1623" s="67"/>
      <c r="Q1623" s="67"/>
      <c r="R1623" s="67"/>
      <c r="S1623" s="67"/>
      <c r="T1623" s="70" t="s">
        <v>9</v>
      </c>
      <c r="U1623" s="70"/>
      <c r="V1623" s="195"/>
      <c r="W1623" s="196"/>
      <c r="X1623" s="177"/>
      <c r="Y1623" s="172"/>
      <c r="Z1623" s="172"/>
      <c r="AA1623" s="172"/>
      <c r="AB1623" s="172"/>
      <c r="AC1623" s="172"/>
      <c r="AD1623" s="172"/>
      <c r="AE1623" s="172"/>
      <c r="AF1623" s="172"/>
      <c r="AG1623" s="172"/>
      <c r="AH1623" s="172"/>
      <c r="AI1623" s="172"/>
      <c r="AJ1623" s="172"/>
      <c r="AK1623" s="172"/>
      <c r="AL1623" s="172"/>
      <c r="AM1623" s="181"/>
    </row>
    <row r="1624" spans="1:39" ht="12.9" customHeight="1" thickBot="1" x14ac:dyDescent="0.25">
      <c r="B1624" s="53"/>
      <c r="C1624" s="54"/>
      <c r="D1624" s="151"/>
      <c r="E1624" s="152"/>
      <c r="F1624" s="68"/>
      <c r="G1624" s="69"/>
      <c r="H1624" s="69"/>
      <c r="I1624" s="69"/>
      <c r="J1624" s="69"/>
      <c r="K1624" s="69"/>
      <c r="L1624" s="69"/>
      <c r="M1624" s="69"/>
      <c r="N1624" s="69"/>
      <c r="O1624" s="69"/>
      <c r="P1624" s="69"/>
      <c r="Q1624" s="69"/>
      <c r="R1624" s="69"/>
      <c r="S1624" s="69"/>
      <c r="T1624" s="71"/>
      <c r="U1624" s="71"/>
      <c r="V1624" s="197"/>
      <c r="W1624" s="198"/>
      <c r="X1624" s="178"/>
      <c r="Y1624" s="182"/>
      <c r="Z1624" s="182"/>
      <c r="AA1624" s="182"/>
      <c r="AB1624" s="182"/>
      <c r="AC1624" s="182"/>
      <c r="AD1624" s="182"/>
      <c r="AE1624" s="182"/>
      <c r="AF1624" s="182"/>
      <c r="AG1624" s="182"/>
      <c r="AH1624" s="182"/>
      <c r="AI1624" s="182"/>
      <c r="AJ1624" s="182"/>
      <c r="AK1624" s="182"/>
      <c r="AL1624" s="182"/>
      <c r="AM1624" s="183"/>
    </row>
    <row r="1625" spans="1:39" ht="12.9" customHeight="1" x14ac:dyDescent="0.2">
      <c r="B1625" s="53"/>
      <c r="C1625" s="54"/>
      <c r="D1625" s="153" t="s">
        <v>7</v>
      </c>
      <c r="E1625" s="154"/>
      <c r="F1625" s="159" t="s">
        <v>12</v>
      </c>
      <c r="G1625" s="165" t="str">
        <f>IF(VLOOKUP(A1620,入力シート!$A$8:$M$1000,4,0)="","",VLOOKUP(A1620,入力シート!$A$8:$M$1000,4,0))</f>
        <v/>
      </c>
      <c r="H1625" s="166"/>
      <c r="I1625" s="166"/>
      <c r="J1625" s="166"/>
      <c r="K1625" s="166"/>
      <c r="L1625" s="166"/>
      <c r="M1625" s="155"/>
      <c r="N1625" s="155"/>
      <c r="O1625" s="155"/>
      <c r="P1625" s="155"/>
      <c r="Q1625" s="155"/>
      <c r="R1625" s="155"/>
      <c r="S1625" s="155"/>
      <c r="T1625" s="155"/>
      <c r="U1625" s="156"/>
      <c r="V1625" s="199" t="s">
        <v>15</v>
      </c>
      <c r="W1625" s="200"/>
      <c r="X1625" s="173"/>
      <c r="Y1625" s="174" t="str">
        <f>IF(VLOOKUP(A1620,入力シート!$A$8:$M$1000,7,0)="","",VLOOKUP(A1620,入力シート!$A$8:$M$1000,7,0))</f>
        <v/>
      </c>
      <c r="Z1625" s="174"/>
      <c r="AA1625" s="174"/>
      <c r="AB1625" s="174"/>
      <c r="AC1625" s="174"/>
      <c r="AD1625" s="174"/>
      <c r="AE1625" s="174"/>
      <c r="AF1625" s="174"/>
      <c r="AG1625" s="174"/>
      <c r="AH1625" s="174"/>
      <c r="AI1625" s="174"/>
      <c r="AJ1625" s="174"/>
      <c r="AK1625" s="174"/>
      <c r="AL1625" s="174"/>
      <c r="AM1625" s="175"/>
    </row>
    <row r="1626" spans="1:39" ht="12.9" customHeight="1" x14ac:dyDescent="0.2">
      <c r="B1626" s="53"/>
      <c r="C1626" s="54"/>
      <c r="D1626" s="149"/>
      <c r="E1626" s="150"/>
      <c r="F1626" s="160"/>
      <c r="G1626" s="167"/>
      <c r="H1626" s="168"/>
      <c r="I1626" s="168"/>
      <c r="J1626" s="168"/>
      <c r="K1626" s="168"/>
      <c r="L1626" s="168"/>
      <c r="M1626" s="157"/>
      <c r="N1626" s="157"/>
      <c r="O1626" s="157"/>
      <c r="P1626" s="157"/>
      <c r="Q1626" s="157"/>
      <c r="R1626" s="157"/>
      <c r="S1626" s="157"/>
      <c r="T1626" s="157"/>
      <c r="U1626" s="158"/>
      <c r="V1626" s="201"/>
      <c r="W1626" s="202"/>
      <c r="X1626" s="169"/>
      <c r="Y1626" s="170"/>
      <c r="Z1626" s="170"/>
      <c r="AA1626" s="170"/>
      <c r="AB1626" s="170"/>
      <c r="AC1626" s="170"/>
      <c r="AD1626" s="170"/>
      <c r="AE1626" s="170"/>
      <c r="AF1626" s="170"/>
      <c r="AG1626" s="170"/>
      <c r="AH1626" s="170"/>
      <c r="AI1626" s="170"/>
      <c r="AJ1626" s="170"/>
      <c r="AK1626" s="170"/>
      <c r="AL1626" s="170"/>
      <c r="AM1626" s="171"/>
    </row>
    <row r="1627" spans="1:39" ht="12.9" customHeight="1" x14ac:dyDescent="0.2">
      <c r="B1627" s="53"/>
      <c r="C1627" s="54"/>
      <c r="D1627" s="149"/>
      <c r="E1627" s="150"/>
      <c r="F1627" s="74" t="str">
        <f>IF(VLOOKUP(A1620,入力シート!$A$8:$M$1000,5,0)="","",VLOOKUP(A1620,入力シート!$A$8:$M$1000,5,0))</f>
        <v/>
      </c>
      <c r="G1627" s="75"/>
      <c r="H1627" s="75"/>
      <c r="I1627" s="75"/>
      <c r="J1627" s="75"/>
      <c r="K1627" s="75"/>
      <c r="L1627" s="75"/>
      <c r="M1627" s="75"/>
      <c r="N1627" s="75"/>
      <c r="O1627" s="75"/>
      <c r="P1627" s="75"/>
      <c r="Q1627" s="75"/>
      <c r="R1627" s="75"/>
      <c r="S1627" s="75"/>
      <c r="T1627" s="75"/>
      <c r="U1627" s="76"/>
      <c r="V1627" s="203" t="s">
        <v>16</v>
      </c>
      <c r="W1627" s="204"/>
      <c r="X1627" s="190" t="str">
        <f>IF(Y1625="","",IF(VLOOKUP(Y1625,入力シート!$A$110:$H$1000,3,0)="","",VLOOKUP(Y1625,入力シート!$A$110:$H$1000,3,0)))</f>
        <v/>
      </c>
      <c r="Y1627" s="191"/>
      <c r="Z1627" s="191"/>
      <c r="AA1627" s="191"/>
      <c r="AB1627" s="191"/>
      <c r="AC1627" s="191"/>
      <c r="AD1627" s="191"/>
      <c r="AE1627" s="191"/>
      <c r="AF1627" s="191"/>
      <c r="AG1627" s="191"/>
      <c r="AH1627" s="191"/>
      <c r="AI1627" s="191"/>
      <c r="AJ1627" s="191"/>
      <c r="AK1627" s="191"/>
      <c r="AL1627" s="191"/>
      <c r="AM1627" s="192"/>
    </row>
    <row r="1628" spans="1:39" ht="12.9" customHeight="1" x14ac:dyDescent="0.2">
      <c r="B1628" s="53"/>
      <c r="C1628" s="54"/>
      <c r="D1628" s="149"/>
      <c r="E1628" s="150"/>
      <c r="F1628" s="77"/>
      <c r="G1628" s="78"/>
      <c r="H1628" s="78"/>
      <c r="I1628" s="78"/>
      <c r="J1628" s="78"/>
      <c r="K1628" s="78"/>
      <c r="L1628" s="78"/>
      <c r="M1628" s="78"/>
      <c r="N1628" s="78"/>
      <c r="O1628" s="78"/>
      <c r="P1628" s="78"/>
      <c r="Q1628" s="78"/>
      <c r="R1628" s="78"/>
      <c r="S1628" s="78"/>
      <c r="T1628" s="78"/>
      <c r="U1628" s="79"/>
      <c r="V1628" s="201"/>
      <c r="W1628" s="202"/>
      <c r="X1628" s="103"/>
      <c r="Y1628" s="104"/>
      <c r="Z1628" s="104"/>
      <c r="AA1628" s="104"/>
      <c r="AB1628" s="104"/>
      <c r="AC1628" s="104"/>
      <c r="AD1628" s="104"/>
      <c r="AE1628" s="104"/>
      <c r="AF1628" s="104"/>
      <c r="AG1628" s="104"/>
      <c r="AH1628" s="104"/>
      <c r="AI1628" s="104"/>
      <c r="AJ1628" s="104"/>
      <c r="AK1628" s="104"/>
      <c r="AL1628" s="104"/>
      <c r="AM1628" s="105"/>
    </row>
    <row r="1629" spans="1:39" ht="12.9" customHeight="1" x14ac:dyDescent="0.2">
      <c r="B1629" s="53"/>
      <c r="C1629" s="54"/>
      <c r="D1629" s="149"/>
      <c r="E1629" s="150"/>
      <c r="F1629" s="77"/>
      <c r="G1629" s="78"/>
      <c r="H1629" s="78"/>
      <c r="I1629" s="78"/>
      <c r="J1629" s="78"/>
      <c r="K1629" s="78"/>
      <c r="L1629" s="78"/>
      <c r="M1629" s="78"/>
      <c r="N1629" s="78"/>
      <c r="O1629" s="78"/>
      <c r="P1629" s="78"/>
      <c r="Q1629" s="78"/>
      <c r="R1629" s="78"/>
      <c r="S1629" s="78"/>
      <c r="T1629" s="78"/>
      <c r="U1629" s="79"/>
      <c r="V1629" s="205" t="s">
        <v>14</v>
      </c>
      <c r="W1629" s="206"/>
      <c r="X1629" s="190" t="str">
        <f>IF(VLOOKUP(A1620,入力シート!$A$8:$M$1000,9,0)="","",VLOOKUP(A1620,入力シート!$A$8:$M$1000,9,0))</f>
        <v/>
      </c>
      <c r="Y1629" s="211"/>
      <c r="Z1629" s="209" t="s">
        <v>17</v>
      </c>
      <c r="AA1629" s="206"/>
      <c r="AB1629" s="218" t="str">
        <f>IF(VLOOKUP(A1620,入力シート!$A$8:$M$1000,12,0)="","",VLOOKUP(A1620,入力シート!$A$8:$M$1000,12,0))</f>
        <v/>
      </c>
      <c r="AC1629" s="219"/>
      <c r="AD1629" s="219"/>
      <c r="AE1629" s="220"/>
      <c r="AF1629" s="209" t="s">
        <v>18</v>
      </c>
      <c r="AG1629" s="206"/>
      <c r="AH1629" s="214" t="str">
        <f>IF(X1629="","",IF(AB1629="","",X1629*AB1629))</f>
        <v/>
      </c>
      <c r="AI1629" s="215"/>
      <c r="AJ1629" s="215"/>
      <c r="AK1629" s="215"/>
      <c r="AL1629" s="215"/>
      <c r="AM1629" s="224"/>
    </row>
    <row r="1630" spans="1:39" ht="12.9" customHeight="1" thickBot="1" x14ac:dyDescent="0.25">
      <c r="B1630" s="53"/>
      <c r="C1630" s="54"/>
      <c r="D1630" s="151"/>
      <c r="E1630" s="152"/>
      <c r="F1630" s="80"/>
      <c r="G1630" s="81"/>
      <c r="H1630" s="81"/>
      <c r="I1630" s="81"/>
      <c r="J1630" s="81"/>
      <c r="K1630" s="81"/>
      <c r="L1630" s="81"/>
      <c r="M1630" s="81"/>
      <c r="N1630" s="81"/>
      <c r="O1630" s="81"/>
      <c r="P1630" s="81"/>
      <c r="Q1630" s="81"/>
      <c r="R1630" s="81"/>
      <c r="S1630" s="81"/>
      <c r="T1630" s="81"/>
      <c r="U1630" s="82"/>
      <c r="V1630" s="207"/>
      <c r="W1630" s="208"/>
      <c r="X1630" s="212"/>
      <c r="Y1630" s="213"/>
      <c r="Z1630" s="210"/>
      <c r="AA1630" s="208"/>
      <c r="AB1630" s="221"/>
      <c r="AC1630" s="222"/>
      <c r="AD1630" s="222"/>
      <c r="AE1630" s="223"/>
      <c r="AF1630" s="210"/>
      <c r="AG1630" s="208"/>
      <c r="AH1630" s="216"/>
      <c r="AI1630" s="217"/>
      <c r="AJ1630" s="217"/>
      <c r="AK1630" s="217"/>
      <c r="AL1630" s="217"/>
      <c r="AM1630" s="225"/>
    </row>
    <row r="1631" spans="1:39" ht="12.9" customHeight="1" thickTop="1" x14ac:dyDescent="0.2">
      <c r="B1631" s="53"/>
      <c r="C1631" s="54"/>
      <c r="D1631" s="35" t="s">
        <v>10</v>
      </c>
      <c r="E1631" s="36"/>
      <c r="F1631" s="39" t="str">
        <f>IF(VLOOKUP(A1620,入力シート!$A$8:$M$1000,6,0)="","",VLOOKUP(A1620,入力シート!$A$8:$M$1000,6,0))</f>
        <v/>
      </c>
      <c r="G1631" s="40"/>
      <c r="H1631" s="40"/>
      <c r="I1631" s="40"/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1"/>
      <c r="V1631" s="45"/>
      <c r="W1631" s="46"/>
      <c r="X1631" s="46"/>
      <c r="Y1631" s="46"/>
      <c r="Z1631" s="46"/>
      <c r="AA1631" s="46"/>
      <c r="AB1631" s="46"/>
      <c r="AC1631" s="46"/>
      <c r="AD1631" s="46"/>
      <c r="AE1631" s="46"/>
      <c r="AF1631" s="46"/>
      <c r="AG1631" s="46"/>
      <c r="AH1631" s="46"/>
      <c r="AI1631" s="46"/>
      <c r="AJ1631" s="46"/>
      <c r="AK1631" s="46"/>
      <c r="AL1631" s="46"/>
      <c r="AM1631" s="46"/>
    </row>
    <row r="1632" spans="1:39" ht="12.9" customHeight="1" thickBot="1" x14ac:dyDescent="0.25">
      <c r="B1632" s="55"/>
      <c r="C1632" s="56"/>
      <c r="D1632" s="37"/>
      <c r="E1632" s="38"/>
      <c r="F1632" s="42"/>
      <c r="G1632" s="43"/>
      <c r="H1632" s="43"/>
      <c r="I1632" s="43"/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4"/>
      <c r="V1632" s="47"/>
      <c r="W1632" s="48"/>
      <c r="X1632" s="48"/>
      <c r="Y1632" s="48"/>
      <c r="Z1632" s="48"/>
      <c r="AA1632" s="48"/>
      <c r="AB1632" s="48"/>
      <c r="AC1632" s="48"/>
      <c r="AD1632" s="48"/>
      <c r="AE1632" s="48"/>
      <c r="AF1632" s="48"/>
      <c r="AG1632" s="48"/>
      <c r="AH1632" s="48"/>
      <c r="AI1632" s="48"/>
      <c r="AJ1632" s="48"/>
      <c r="AK1632" s="48"/>
      <c r="AL1632" s="48"/>
      <c r="AM1632" s="48"/>
    </row>
    <row r="1633" spans="1:39" ht="14.1" customHeight="1" thickTop="1" x14ac:dyDescent="0.2">
      <c r="A1633" s="1">
        <f>+A1620+1</f>
        <v>100</v>
      </c>
      <c r="B1633" s="51" t="s">
        <v>1083</v>
      </c>
      <c r="C1633" s="52"/>
      <c r="D1633" s="147" t="s">
        <v>5</v>
      </c>
      <c r="E1633" s="148"/>
      <c r="F1633" s="63" t="s">
        <v>8</v>
      </c>
      <c r="G1633" s="64"/>
      <c r="H1633" s="64"/>
      <c r="I1633" s="65"/>
      <c r="J1633" s="65"/>
      <c r="K1633" s="65"/>
      <c r="L1633" s="65"/>
      <c r="M1633" s="65"/>
      <c r="N1633" s="65"/>
      <c r="O1633" s="65"/>
      <c r="P1633" s="65"/>
      <c r="Q1633" s="65"/>
      <c r="R1633" s="65"/>
      <c r="S1633" s="65"/>
      <c r="T1633" s="65"/>
      <c r="U1633" s="65"/>
      <c r="V1633" s="193" t="s">
        <v>13</v>
      </c>
      <c r="W1633" s="194"/>
      <c r="X1633" s="176"/>
      <c r="Y1633" s="179" t="str">
        <f>IF(Y1638="","",VLOOKUP(Y1638,入力シート!$A$110:$H$10000,2,0))</f>
        <v/>
      </c>
      <c r="Z1633" s="179"/>
      <c r="AA1633" s="179"/>
      <c r="AB1633" s="179"/>
      <c r="AC1633" s="179"/>
      <c r="AD1633" s="179"/>
      <c r="AE1633" s="179"/>
      <c r="AF1633" s="179"/>
      <c r="AG1633" s="179"/>
      <c r="AH1633" s="179"/>
      <c r="AI1633" s="179"/>
      <c r="AJ1633" s="179"/>
      <c r="AK1633" s="179"/>
      <c r="AL1633" s="179"/>
      <c r="AM1633" s="180"/>
    </row>
    <row r="1634" spans="1:39" ht="12.6" customHeight="1" x14ac:dyDescent="0.2">
      <c r="B1634" s="53"/>
      <c r="C1634" s="54"/>
      <c r="D1634" s="149"/>
      <c r="E1634" s="150"/>
      <c r="F1634" s="161" t="str">
        <f>IF(VLOOKUP(A1633,入力シート!$A$8:$M$1000,2,0)="","",IF(VLOOKUP(A1633,入力シート!$A$8:$M$1000,3,0)="","",VLOOKUP(A1633,入力シート!$A$8:$M$1000,2,0)))</f>
        <v/>
      </c>
      <c r="G1634" s="162"/>
      <c r="H1634" s="162"/>
      <c r="I1634" s="162"/>
      <c r="J1634" s="162"/>
      <c r="K1634" s="162"/>
      <c r="L1634" s="162"/>
      <c r="M1634" s="162"/>
      <c r="N1634" s="162"/>
      <c r="O1634" s="162"/>
      <c r="P1634" s="162"/>
      <c r="Q1634" s="162"/>
      <c r="R1634" s="162"/>
      <c r="S1634" s="162"/>
      <c r="T1634" s="2"/>
      <c r="U1634" s="2"/>
      <c r="V1634" s="195"/>
      <c r="W1634" s="196"/>
      <c r="X1634" s="177"/>
      <c r="Y1634" s="172"/>
      <c r="Z1634" s="172"/>
      <c r="AA1634" s="172"/>
      <c r="AB1634" s="172"/>
      <c r="AC1634" s="172"/>
      <c r="AD1634" s="172"/>
      <c r="AE1634" s="172"/>
      <c r="AF1634" s="172"/>
      <c r="AG1634" s="172"/>
      <c r="AH1634" s="172"/>
      <c r="AI1634" s="172"/>
      <c r="AJ1634" s="172"/>
      <c r="AK1634" s="172"/>
      <c r="AL1634" s="172"/>
      <c r="AM1634" s="181"/>
    </row>
    <row r="1635" spans="1:39" ht="12.6" customHeight="1" x14ac:dyDescent="0.2">
      <c r="B1635" s="53"/>
      <c r="C1635" s="54"/>
      <c r="D1635" s="149"/>
      <c r="E1635" s="150"/>
      <c r="F1635" s="163"/>
      <c r="G1635" s="164"/>
      <c r="H1635" s="164"/>
      <c r="I1635" s="164"/>
      <c r="J1635" s="164"/>
      <c r="K1635" s="164"/>
      <c r="L1635" s="164"/>
      <c r="M1635" s="164"/>
      <c r="N1635" s="164"/>
      <c r="O1635" s="164"/>
      <c r="P1635" s="164"/>
      <c r="Q1635" s="164"/>
      <c r="R1635" s="164"/>
      <c r="S1635" s="164"/>
      <c r="T1635" s="2"/>
      <c r="U1635" s="2"/>
      <c r="V1635" s="195"/>
      <c r="W1635" s="196"/>
      <c r="X1635" s="177"/>
      <c r="Y1635" s="172"/>
      <c r="Z1635" s="172"/>
      <c r="AA1635" s="172"/>
      <c r="AB1635" s="172"/>
      <c r="AC1635" s="172"/>
      <c r="AD1635" s="172"/>
      <c r="AE1635" s="172"/>
      <c r="AF1635" s="172"/>
      <c r="AG1635" s="172"/>
      <c r="AH1635" s="172"/>
      <c r="AI1635" s="172"/>
      <c r="AJ1635" s="172"/>
      <c r="AK1635" s="172"/>
      <c r="AL1635" s="172"/>
      <c r="AM1635" s="181"/>
    </row>
    <row r="1636" spans="1:39" ht="12.9" customHeight="1" x14ac:dyDescent="0.2">
      <c r="B1636" s="53"/>
      <c r="C1636" s="54"/>
      <c r="D1636" s="149"/>
      <c r="E1636" s="150"/>
      <c r="F1636" s="66" t="str">
        <f>IF(VLOOKUP(A1633,入力シート!$A$8:$M$1000,2,0)="","",IF(VLOOKUP(A1633,入力シート!$A$8:$M$1000,3,0)="",VLOOKUP(A1633,入力シート!$A$8:$M$1000,2,0),VLOOKUP(A1633,入力シート!$A$8:$M$1000,3,0)))</f>
        <v/>
      </c>
      <c r="G1636" s="67"/>
      <c r="H1636" s="67"/>
      <c r="I1636" s="67"/>
      <c r="J1636" s="67"/>
      <c r="K1636" s="67"/>
      <c r="L1636" s="67"/>
      <c r="M1636" s="67"/>
      <c r="N1636" s="67"/>
      <c r="O1636" s="67"/>
      <c r="P1636" s="67"/>
      <c r="Q1636" s="67"/>
      <c r="R1636" s="67"/>
      <c r="S1636" s="67"/>
      <c r="T1636" s="70" t="s">
        <v>9</v>
      </c>
      <c r="U1636" s="70"/>
      <c r="V1636" s="195"/>
      <c r="W1636" s="196"/>
      <c r="X1636" s="177"/>
      <c r="Y1636" s="172"/>
      <c r="Z1636" s="172"/>
      <c r="AA1636" s="172"/>
      <c r="AB1636" s="172"/>
      <c r="AC1636" s="172"/>
      <c r="AD1636" s="172"/>
      <c r="AE1636" s="172"/>
      <c r="AF1636" s="172"/>
      <c r="AG1636" s="172"/>
      <c r="AH1636" s="172"/>
      <c r="AI1636" s="172"/>
      <c r="AJ1636" s="172"/>
      <c r="AK1636" s="172"/>
      <c r="AL1636" s="172"/>
      <c r="AM1636" s="181"/>
    </row>
    <row r="1637" spans="1:39" ht="12.9" customHeight="1" thickBot="1" x14ac:dyDescent="0.25">
      <c r="B1637" s="53"/>
      <c r="C1637" s="54"/>
      <c r="D1637" s="151"/>
      <c r="E1637" s="152"/>
      <c r="F1637" s="68"/>
      <c r="G1637" s="69"/>
      <c r="H1637" s="69"/>
      <c r="I1637" s="69"/>
      <c r="J1637" s="69"/>
      <c r="K1637" s="69"/>
      <c r="L1637" s="69"/>
      <c r="M1637" s="69"/>
      <c r="N1637" s="69"/>
      <c r="O1637" s="69"/>
      <c r="P1637" s="69"/>
      <c r="Q1637" s="69"/>
      <c r="R1637" s="69"/>
      <c r="S1637" s="69"/>
      <c r="T1637" s="71"/>
      <c r="U1637" s="71"/>
      <c r="V1637" s="197"/>
      <c r="W1637" s="198"/>
      <c r="X1637" s="178"/>
      <c r="Y1637" s="182"/>
      <c r="Z1637" s="182"/>
      <c r="AA1637" s="182"/>
      <c r="AB1637" s="182"/>
      <c r="AC1637" s="182"/>
      <c r="AD1637" s="182"/>
      <c r="AE1637" s="182"/>
      <c r="AF1637" s="182"/>
      <c r="AG1637" s="182"/>
      <c r="AH1637" s="182"/>
      <c r="AI1637" s="182"/>
      <c r="AJ1637" s="182"/>
      <c r="AK1637" s="182"/>
      <c r="AL1637" s="182"/>
      <c r="AM1637" s="183"/>
    </row>
    <row r="1638" spans="1:39" ht="12.9" customHeight="1" x14ac:dyDescent="0.2">
      <c r="B1638" s="53"/>
      <c r="C1638" s="54"/>
      <c r="D1638" s="153" t="s">
        <v>7</v>
      </c>
      <c r="E1638" s="154"/>
      <c r="F1638" s="159" t="s">
        <v>12</v>
      </c>
      <c r="G1638" s="165" t="str">
        <f>IF(VLOOKUP(A1633,入力シート!$A$8:$M$1000,4,0)="","",VLOOKUP(A1633,入力シート!$A$8:$M$1000,4,0))</f>
        <v/>
      </c>
      <c r="H1638" s="166"/>
      <c r="I1638" s="166"/>
      <c r="J1638" s="166"/>
      <c r="K1638" s="166"/>
      <c r="L1638" s="166"/>
      <c r="M1638" s="155"/>
      <c r="N1638" s="155"/>
      <c r="O1638" s="155"/>
      <c r="P1638" s="155"/>
      <c r="Q1638" s="155"/>
      <c r="R1638" s="155"/>
      <c r="S1638" s="155"/>
      <c r="T1638" s="155"/>
      <c r="U1638" s="156"/>
      <c r="V1638" s="199" t="s">
        <v>15</v>
      </c>
      <c r="W1638" s="200"/>
      <c r="X1638" s="173"/>
      <c r="Y1638" s="174" t="str">
        <f>IF(VLOOKUP(A1633,入力シート!$A$8:$M$1000,7,0)="","",VLOOKUP(A1633,入力シート!$A$8:$M$1000,7,0))</f>
        <v/>
      </c>
      <c r="Z1638" s="174"/>
      <c r="AA1638" s="174"/>
      <c r="AB1638" s="174"/>
      <c r="AC1638" s="174"/>
      <c r="AD1638" s="174"/>
      <c r="AE1638" s="174"/>
      <c r="AF1638" s="174"/>
      <c r="AG1638" s="174"/>
      <c r="AH1638" s="174"/>
      <c r="AI1638" s="174"/>
      <c r="AJ1638" s="174"/>
      <c r="AK1638" s="174"/>
      <c r="AL1638" s="174"/>
      <c r="AM1638" s="175"/>
    </row>
    <row r="1639" spans="1:39" ht="12.9" customHeight="1" x14ac:dyDescent="0.2">
      <c r="B1639" s="53"/>
      <c r="C1639" s="54"/>
      <c r="D1639" s="149"/>
      <c r="E1639" s="150"/>
      <c r="F1639" s="160"/>
      <c r="G1639" s="167"/>
      <c r="H1639" s="168"/>
      <c r="I1639" s="168"/>
      <c r="J1639" s="168"/>
      <c r="K1639" s="168"/>
      <c r="L1639" s="168"/>
      <c r="M1639" s="157"/>
      <c r="N1639" s="157"/>
      <c r="O1639" s="157"/>
      <c r="P1639" s="157"/>
      <c r="Q1639" s="157"/>
      <c r="R1639" s="157"/>
      <c r="S1639" s="157"/>
      <c r="T1639" s="157"/>
      <c r="U1639" s="158"/>
      <c r="V1639" s="201"/>
      <c r="W1639" s="202"/>
      <c r="X1639" s="169"/>
      <c r="Y1639" s="170"/>
      <c r="Z1639" s="170"/>
      <c r="AA1639" s="170"/>
      <c r="AB1639" s="170"/>
      <c r="AC1639" s="170"/>
      <c r="AD1639" s="170"/>
      <c r="AE1639" s="170"/>
      <c r="AF1639" s="170"/>
      <c r="AG1639" s="170"/>
      <c r="AH1639" s="170"/>
      <c r="AI1639" s="170"/>
      <c r="AJ1639" s="170"/>
      <c r="AK1639" s="170"/>
      <c r="AL1639" s="170"/>
      <c r="AM1639" s="171"/>
    </row>
    <row r="1640" spans="1:39" ht="12.9" customHeight="1" x14ac:dyDescent="0.2">
      <c r="B1640" s="53"/>
      <c r="C1640" s="54"/>
      <c r="D1640" s="149"/>
      <c r="E1640" s="150"/>
      <c r="F1640" s="74" t="str">
        <f>IF(VLOOKUP(A1633,入力シート!$A$8:$M$1000,5,0)="","",VLOOKUP(A1633,入力シート!$A$8:$M$1000,5,0))</f>
        <v/>
      </c>
      <c r="G1640" s="75"/>
      <c r="H1640" s="75"/>
      <c r="I1640" s="75"/>
      <c r="J1640" s="75"/>
      <c r="K1640" s="75"/>
      <c r="L1640" s="75"/>
      <c r="M1640" s="75"/>
      <c r="N1640" s="75"/>
      <c r="O1640" s="75"/>
      <c r="P1640" s="75"/>
      <c r="Q1640" s="75"/>
      <c r="R1640" s="75"/>
      <c r="S1640" s="75"/>
      <c r="T1640" s="75"/>
      <c r="U1640" s="76"/>
      <c r="V1640" s="203" t="s">
        <v>16</v>
      </c>
      <c r="W1640" s="204"/>
      <c r="X1640" s="190" t="str">
        <f>IF(Y1638="","",IF(VLOOKUP(Y1638,入力シート!$A$110:$H$1000,3,0)="","",VLOOKUP(Y1638,入力シート!$A$110:$H$1000,3,0)))</f>
        <v/>
      </c>
      <c r="Y1640" s="191"/>
      <c r="Z1640" s="191"/>
      <c r="AA1640" s="191"/>
      <c r="AB1640" s="191"/>
      <c r="AC1640" s="191"/>
      <c r="AD1640" s="191"/>
      <c r="AE1640" s="191"/>
      <c r="AF1640" s="191"/>
      <c r="AG1640" s="191"/>
      <c r="AH1640" s="191"/>
      <c r="AI1640" s="191"/>
      <c r="AJ1640" s="191"/>
      <c r="AK1640" s="191"/>
      <c r="AL1640" s="191"/>
      <c r="AM1640" s="192"/>
    </row>
    <row r="1641" spans="1:39" ht="12.9" customHeight="1" x14ac:dyDescent="0.2">
      <c r="B1641" s="53"/>
      <c r="C1641" s="54"/>
      <c r="D1641" s="149"/>
      <c r="E1641" s="150"/>
      <c r="F1641" s="77"/>
      <c r="G1641" s="78"/>
      <c r="H1641" s="78"/>
      <c r="I1641" s="78"/>
      <c r="J1641" s="78"/>
      <c r="K1641" s="78"/>
      <c r="L1641" s="78"/>
      <c r="M1641" s="78"/>
      <c r="N1641" s="78"/>
      <c r="O1641" s="78"/>
      <c r="P1641" s="78"/>
      <c r="Q1641" s="78"/>
      <c r="R1641" s="78"/>
      <c r="S1641" s="78"/>
      <c r="T1641" s="78"/>
      <c r="U1641" s="79"/>
      <c r="V1641" s="201"/>
      <c r="W1641" s="202"/>
      <c r="X1641" s="103"/>
      <c r="Y1641" s="104"/>
      <c r="Z1641" s="104"/>
      <c r="AA1641" s="104"/>
      <c r="AB1641" s="104"/>
      <c r="AC1641" s="104"/>
      <c r="AD1641" s="104"/>
      <c r="AE1641" s="104"/>
      <c r="AF1641" s="104"/>
      <c r="AG1641" s="104"/>
      <c r="AH1641" s="104"/>
      <c r="AI1641" s="104"/>
      <c r="AJ1641" s="104"/>
      <c r="AK1641" s="104"/>
      <c r="AL1641" s="104"/>
      <c r="AM1641" s="105"/>
    </row>
    <row r="1642" spans="1:39" ht="12.9" customHeight="1" x14ac:dyDescent="0.2">
      <c r="B1642" s="53"/>
      <c r="C1642" s="54"/>
      <c r="D1642" s="149"/>
      <c r="E1642" s="150"/>
      <c r="F1642" s="77"/>
      <c r="G1642" s="78"/>
      <c r="H1642" s="78"/>
      <c r="I1642" s="78"/>
      <c r="J1642" s="78"/>
      <c r="K1642" s="78"/>
      <c r="L1642" s="78"/>
      <c r="M1642" s="78"/>
      <c r="N1642" s="78"/>
      <c r="O1642" s="78"/>
      <c r="P1642" s="78"/>
      <c r="Q1642" s="78"/>
      <c r="R1642" s="78"/>
      <c r="S1642" s="78"/>
      <c r="T1642" s="78"/>
      <c r="U1642" s="79"/>
      <c r="V1642" s="205" t="s">
        <v>14</v>
      </c>
      <c r="W1642" s="206"/>
      <c r="X1642" s="190" t="str">
        <f>IF(VLOOKUP(A1633,入力シート!$A$8:$M$1000,9,0)="","",VLOOKUP(A1633,入力シート!$A$8:$M$1000,9,0))</f>
        <v/>
      </c>
      <c r="Y1642" s="211"/>
      <c r="Z1642" s="209" t="s">
        <v>17</v>
      </c>
      <c r="AA1642" s="206"/>
      <c r="AB1642" s="218" t="str">
        <f>IF(VLOOKUP(A1633,入力シート!$A$8:$M$1000,12,0)="","",VLOOKUP(A1633,入力シート!$A$8:$M$1000,12,0))</f>
        <v/>
      </c>
      <c r="AC1642" s="219"/>
      <c r="AD1642" s="219"/>
      <c r="AE1642" s="220"/>
      <c r="AF1642" s="209" t="s">
        <v>18</v>
      </c>
      <c r="AG1642" s="206"/>
      <c r="AH1642" s="214" t="str">
        <f>IF(X1642="","",IF(AB1642="","",X1642*AB1642))</f>
        <v/>
      </c>
      <c r="AI1642" s="215"/>
      <c r="AJ1642" s="215"/>
      <c r="AK1642" s="215"/>
      <c r="AL1642" s="215"/>
      <c r="AM1642" s="224"/>
    </row>
    <row r="1643" spans="1:39" ht="12.9" customHeight="1" thickBot="1" x14ac:dyDescent="0.25">
      <c r="B1643" s="53"/>
      <c r="C1643" s="54"/>
      <c r="D1643" s="151"/>
      <c r="E1643" s="152"/>
      <c r="F1643" s="80"/>
      <c r="G1643" s="81"/>
      <c r="H1643" s="81"/>
      <c r="I1643" s="81"/>
      <c r="J1643" s="81"/>
      <c r="K1643" s="81"/>
      <c r="L1643" s="81"/>
      <c r="M1643" s="81"/>
      <c r="N1643" s="81"/>
      <c r="O1643" s="81"/>
      <c r="P1643" s="81"/>
      <c r="Q1643" s="81"/>
      <c r="R1643" s="81"/>
      <c r="S1643" s="81"/>
      <c r="T1643" s="81"/>
      <c r="U1643" s="82"/>
      <c r="V1643" s="207"/>
      <c r="W1643" s="208"/>
      <c r="X1643" s="212"/>
      <c r="Y1643" s="213"/>
      <c r="Z1643" s="210"/>
      <c r="AA1643" s="208"/>
      <c r="AB1643" s="221"/>
      <c r="AC1643" s="222"/>
      <c r="AD1643" s="222"/>
      <c r="AE1643" s="223"/>
      <c r="AF1643" s="210"/>
      <c r="AG1643" s="208"/>
      <c r="AH1643" s="216"/>
      <c r="AI1643" s="217"/>
      <c r="AJ1643" s="217"/>
      <c r="AK1643" s="217"/>
      <c r="AL1643" s="217"/>
      <c r="AM1643" s="225"/>
    </row>
    <row r="1644" spans="1:39" ht="12.9" customHeight="1" thickTop="1" x14ac:dyDescent="0.2">
      <c r="B1644" s="53"/>
      <c r="C1644" s="54"/>
      <c r="D1644" s="35" t="s">
        <v>10</v>
      </c>
      <c r="E1644" s="36"/>
      <c r="F1644" s="39" t="str">
        <f>IF(VLOOKUP(A1633,入力シート!$A$8:$M$1000,6,0)="","",VLOOKUP(A1633,入力シート!$A$8:$M$1000,6,0))</f>
        <v/>
      </c>
      <c r="G1644" s="40"/>
      <c r="H1644" s="40"/>
      <c r="I1644" s="40"/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1"/>
      <c r="V1644" s="45"/>
      <c r="W1644" s="46"/>
      <c r="X1644" s="46"/>
      <c r="Y1644" s="46"/>
      <c r="Z1644" s="46"/>
      <c r="AA1644" s="46"/>
      <c r="AB1644" s="46"/>
      <c r="AC1644" s="46"/>
      <c r="AD1644" s="46"/>
      <c r="AE1644" s="46"/>
      <c r="AF1644" s="46"/>
      <c r="AG1644" s="46"/>
      <c r="AH1644" s="46"/>
      <c r="AI1644" s="46"/>
      <c r="AJ1644" s="46"/>
      <c r="AK1644" s="46"/>
      <c r="AL1644" s="46"/>
      <c r="AM1644" s="46"/>
    </row>
    <row r="1645" spans="1:39" ht="12.9" customHeight="1" thickBot="1" x14ac:dyDescent="0.25">
      <c r="B1645" s="55"/>
      <c r="C1645" s="56"/>
      <c r="D1645" s="37"/>
      <c r="E1645" s="38"/>
      <c r="F1645" s="42"/>
      <c r="G1645" s="43"/>
      <c r="H1645" s="43"/>
      <c r="I1645" s="43"/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4"/>
      <c r="V1645" s="47"/>
      <c r="W1645" s="48"/>
      <c r="X1645" s="48"/>
      <c r="Y1645" s="48"/>
      <c r="Z1645" s="48"/>
      <c r="AA1645" s="48"/>
      <c r="AB1645" s="48"/>
      <c r="AC1645" s="48"/>
      <c r="AD1645" s="48"/>
      <c r="AE1645" s="48"/>
      <c r="AF1645" s="48"/>
      <c r="AG1645" s="48"/>
      <c r="AH1645" s="48"/>
      <c r="AI1645" s="48"/>
      <c r="AJ1645" s="48"/>
      <c r="AK1645" s="48"/>
      <c r="AL1645" s="48"/>
      <c r="AM1645" s="48"/>
    </row>
    <row r="1646" spans="1:39" ht="14.1" customHeight="1" thickTop="1" x14ac:dyDescent="0.2">
      <c r="B1646" s="49" t="s">
        <v>24</v>
      </c>
      <c r="C1646" s="49"/>
      <c r="D1646" s="49"/>
      <c r="E1646" s="49"/>
      <c r="F1646" s="49"/>
      <c r="G1646" s="49"/>
      <c r="H1646" s="49"/>
      <c r="I1646" s="49"/>
      <c r="J1646" s="49"/>
      <c r="K1646" s="49"/>
      <c r="L1646" s="49"/>
      <c r="M1646" s="49"/>
      <c r="N1646" s="49"/>
      <c r="O1646" s="49"/>
      <c r="P1646" s="49"/>
      <c r="Q1646" s="49"/>
      <c r="R1646" s="49"/>
      <c r="S1646" s="49"/>
      <c r="T1646" s="49"/>
      <c r="U1646" s="49"/>
      <c r="AB1646" s="17" t="s">
        <v>20</v>
      </c>
      <c r="AC1646" s="18"/>
      <c r="AD1646" s="18"/>
      <c r="AE1646" s="19"/>
      <c r="AF1646" s="11" t="s">
        <v>21</v>
      </c>
      <c r="AG1646" s="12"/>
      <c r="AH1646" s="12"/>
      <c r="AI1646" s="12"/>
      <c r="AJ1646" s="12"/>
      <c r="AK1646" s="12"/>
      <c r="AL1646" s="12"/>
      <c r="AM1646" s="13"/>
    </row>
    <row r="1647" spans="1:39" ht="14.1" customHeight="1" x14ac:dyDescent="0.2">
      <c r="B1647" s="50"/>
      <c r="C1647" s="50"/>
      <c r="D1647" s="50"/>
      <c r="E1647" s="50"/>
      <c r="F1647" s="50"/>
      <c r="G1647" s="50"/>
      <c r="H1647" s="50"/>
      <c r="I1647" s="50"/>
      <c r="J1647" s="50"/>
      <c r="K1647" s="50"/>
      <c r="L1647" s="50"/>
      <c r="M1647" s="50"/>
      <c r="N1647" s="50"/>
      <c r="O1647" s="50"/>
      <c r="P1647" s="50"/>
      <c r="Q1647" s="50"/>
      <c r="R1647" s="50"/>
      <c r="S1647" s="50"/>
      <c r="T1647" s="50"/>
      <c r="U1647" s="50"/>
      <c r="AB1647" s="20"/>
      <c r="AC1647" s="21"/>
      <c r="AD1647" s="21"/>
      <c r="AE1647" s="22"/>
      <c r="AF1647" s="14"/>
      <c r="AG1647" s="15"/>
      <c r="AH1647" s="15"/>
      <c r="AI1647" s="15"/>
      <c r="AJ1647" s="15"/>
      <c r="AK1647" s="15"/>
      <c r="AL1647" s="15"/>
      <c r="AM1647" s="16"/>
    </row>
    <row r="1648" spans="1:39" ht="14.1" customHeight="1" x14ac:dyDescent="0.2">
      <c r="B1648" s="17" t="s">
        <v>25</v>
      </c>
      <c r="C1648" s="18"/>
      <c r="D1648" s="18"/>
      <c r="E1648" s="19"/>
      <c r="F1648" s="11"/>
      <c r="G1648" s="12"/>
      <c r="H1648" s="12"/>
      <c r="I1648" s="12"/>
      <c r="J1648" s="12"/>
      <c r="K1648" s="13"/>
      <c r="L1648" s="17" t="s">
        <v>26</v>
      </c>
      <c r="M1648" s="18"/>
      <c r="N1648" s="18"/>
      <c r="O1648" s="19"/>
      <c r="P1648" s="11"/>
      <c r="Q1648" s="12"/>
      <c r="R1648" s="12"/>
      <c r="S1648" s="12"/>
      <c r="T1648" s="12"/>
      <c r="U1648" s="13"/>
      <c r="W1648" s="23" t="s">
        <v>23</v>
      </c>
      <c r="X1648" s="25" t="str">
        <f>IF(SUM(X1603,X1616,X1629,X1642)=0,"",SUM(X1603,X1616,X1629,X1642))</f>
        <v/>
      </c>
      <c r="Y1648" s="18"/>
      <c r="Z1648" s="26"/>
      <c r="AA1648" s="23" t="s">
        <v>18</v>
      </c>
      <c r="AB1648" s="29" t="str">
        <f>IF(SUM(AH1603,AH1616,AH1629,AH1642)=0,"",SUM(AH1603,AH1616,AH1629,AH1642))</f>
        <v/>
      </c>
      <c r="AC1648" s="30"/>
      <c r="AD1648" s="30"/>
      <c r="AE1648" s="30"/>
      <c r="AF1648" s="30"/>
      <c r="AG1648" s="30"/>
      <c r="AH1648" s="31"/>
      <c r="AI1648" s="23" t="s">
        <v>22</v>
      </c>
      <c r="AJ1648" s="11"/>
      <c r="AK1648" s="12"/>
      <c r="AL1648" s="12"/>
      <c r="AM1648" s="13"/>
    </row>
    <row r="1649" spans="2:39" ht="14.1" customHeight="1" x14ac:dyDescent="0.2">
      <c r="B1649" s="20"/>
      <c r="C1649" s="21"/>
      <c r="D1649" s="21"/>
      <c r="E1649" s="22"/>
      <c r="F1649" s="14"/>
      <c r="G1649" s="15"/>
      <c r="H1649" s="15"/>
      <c r="I1649" s="15"/>
      <c r="J1649" s="15"/>
      <c r="K1649" s="16"/>
      <c r="L1649" s="20"/>
      <c r="M1649" s="21"/>
      <c r="N1649" s="21"/>
      <c r="O1649" s="22"/>
      <c r="P1649" s="14"/>
      <c r="Q1649" s="15"/>
      <c r="R1649" s="15"/>
      <c r="S1649" s="15"/>
      <c r="T1649" s="15"/>
      <c r="U1649" s="16"/>
      <c r="W1649" s="24"/>
      <c r="X1649" s="27"/>
      <c r="Y1649" s="21"/>
      <c r="Z1649" s="28"/>
      <c r="AA1649" s="24"/>
      <c r="AB1649" s="32"/>
      <c r="AC1649" s="33"/>
      <c r="AD1649" s="33"/>
      <c r="AE1649" s="33"/>
      <c r="AF1649" s="33"/>
      <c r="AG1649" s="33"/>
      <c r="AH1649" s="34"/>
      <c r="AI1649" s="24"/>
      <c r="AJ1649" s="14"/>
      <c r="AK1649" s="15"/>
      <c r="AL1649" s="15"/>
      <c r="AM1649" s="16"/>
    </row>
  </sheetData>
  <sheetProtection algorithmName="SHA-512" hashValue="sWcoYEFxD5/a9Ty8db0+oLYjprxE/3TX2mQjg1P2ytyV+uGPlIfUsBXteyrdshrPyofhiihCIMyyBQaPR0rHxA==" saltValue="U0Z8tPcc+JQiKmt9rDGS5Q==" spinCount="100000" sheet="1" selectLockedCells="1"/>
  <mergeCells count="3750">
    <mergeCell ref="B1646:U1647"/>
    <mergeCell ref="AB1646:AE1647"/>
    <mergeCell ref="AF1646:AM1647"/>
    <mergeCell ref="B1648:E1649"/>
    <mergeCell ref="F1648:K1649"/>
    <mergeCell ref="L1648:O1649"/>
    <mergeCell ref="P1648:U1649"/>
    <mergeCell ref="W1648:W1649"/>
    <mergeCell ref="X1648:Z1649"/>
    <mergeCell ref="AA1648:AA1649"/>
    <mergeCell ref="AB1648:AH1649"/>
    <mergeCell ref="AI1648:AI1649"/>
    <mergeCell ref="AJ1648:AM1649"/>
    <mergeCell ref="Y1612:AM1613"/>
    <mergeCell ref="X1620:X1624"/>
    <mergeCell ref="Y1620:AM1624"/>
    <mergeCell ref="G1625:L1626"/>
    <mergeCell ref="X1625:X1626"/>
    <mergeCell ref="Y1625:AM1626"/>
    <mergeCell ref="B1633:C1645"/>
    <mergeCell ref="D1633:E1637"/>
    <mergeCell ref="F1633:H1633"/>
    <mergeCell ref="I1633:U1633"/>
    <mergeCell ref="V1633:W1637"/>
    <mergeCell ref="X1633:X1637"/>
    <mergeCell ref="Y1633:AM1637"/>
    <mergeCell ref="F1634:S1635"/>
    <mergeCell ref="F1636:S1637"/>
    <mergeCell ref="T1636:U1637"/>
    <mergeCell ref="G1638:L1639"/>
    <mergeCell ref="X1638:X1639"/>
    <mergeCell ref="Y1638:AM1639"/>
    <mergeCell ref="Z1642:AA1643"/>
    <mergeCell ref="AB1642:AE1643"/>
    <mergeCell ref="AF1642:AG1643"/>
    <mergeCell ref="AH1642:AM1643"/>
    <mergeCell ref="D1644:E1645"/>
    <mergeCell ref="F1644:U1645"/>
    <mergeCell ref="V1644:AE1645"/>
    <mergeCell ref="AF1644:AM1645"/>
    <mergeCell ref="B1519:V1519"/>
    <mergeCell ref="B1520:V1520"/>
    <mergeCell ref="G1524:L1524"/>
    <mergeCell ref="X1528:X1532"/>
    <mergeCell ref="Y1528:AM1532"/>
    <mergeCell ref="G1533:L1534"/>
    <mergeCell ref="X1533:X1534"/>
    <mergeCell ref="Y1533:AM1534"/>
    <mergeCell ref="X1541:X1545"/>
    <mergeCell ref="Y1541:AM1545"/>
    <mergeCell ref="G1546:L1547"/>
    <mergeCell ref="X1546:X1547"/>
    <mergeCell ref="Y1546:AM1547"/>
    <mergeCell ref="X1554:X1558"/>
    <mergeCell ref="Y1554:AM1558"/>
    <mergeCell ref="G1559:L1560"/>
    <mergeCell ref="X1559:X1560"/>
    <mergeCell ref="Y1559:AM1560"/>
    <mergeCell ref="AF588:AM589"/>
    <mergeCell ref="B590:U591"/>
    <mergeCell ref="AB590:AE591"/>
    <mergeCell ref="AF590:AM591"/>
    <mergeCell ref="B592:E593"/>
    <mergeCell ref="F592:K593"/>
    <mergeCell ref="L592:O593"/>
    <mergeCell ref="P592:U593"/>
    <mergeCell ref="W592:W593"/>
    <mergeCell ref="X592:Z593"/>
    <mergeCell ref="AA592:AA593"/>
    <mergeCell ref="AB592:AH593"/>
    <mergeCell ref="AI592:AI593"/>
    <mergeCell ref="AJ592:AM593"/>
    <mergeCell ref="B595:V595"/>
    <mergeCell ref="Z595:AE596"/>
    <mergeCell ref="AF595:AG596"/>
    <mergeCell ref="AH595:AI596"/>
    <mergeCell ref="AJ595:AJ596"/>
    <mergeCell ref="AK595:AL596"/>
    <mergeCell ref="AM595:AM596"/>
    <mergeCell ref="B596:V596"/>
    <mergeCell ref="D575:E576"/>
    <mergeCell ref="F575:U576"/>
    <mergeCell ref="V575:AE576"/>
    <mergeCell ref="AF575:AM576"/>
    <mergeCell ref="B577:C589"/>
    <mergeCell ref="D577:E581"/>
    <mergeCell ref="F577:H577"/>
    <mergeCell ref="I577:U577"/>
    <mergeCell ref="V577:W581"/>
    <mergeCell ref="X577:X581"/>
    <mergeCell ref="Y577:AM581"/>
    <mergeCell ref="F578:S579"/>
    <mergeCell ref="F580:S581"/>
    <mergeCell ref="T580:U581"/>
    <mergeCell ref="D582:E587"/>
    <mergeCell ref="F582:F583"/>
    <mergeCell ref="G582:L583"/>
    <mergeCell ref="V582:W583"/>
    <mergeCell ref="X582:X583"/>
    <mergeCell ref="Y582:AM583"/>
    <mergeCell ref="F584:U587"/>
    <mergeCell ref="V584:W585"/>
    <mergeCell ref="X584:AM585"/>
    <mergeCell ref="V586:W587"/>
    <mergeCell ref="X586:Y587"/>
    <mergeCell ref="Z586:AA587"/>
    <mergeCell ref="AB586:AE587"/>
    <mergeCell ref="AF586:AG587"/>
    <mergeCell ref="AH586:AM587"/>
    <mergeCell ref="D588:E589"/>
    <mergeCell ref="F588:U589"/>
    <mergeCell ref="V588:AE589"/>
    <mergeCell ref="AB560:AE561"/>
    <mergeCell ref="AF560:AG561"/>
    <mergeCell ref="AH560:AM561"/>
    <mergeCell ref="D562:E563"/>
    <mergeCell ref="F562:U563"/>
    <mergeCell ref="V562:AE563"/>
    <mergeCell ref="AF562:AM563"/>
    <mergeCell ref="B564:C576"/>
    <mergeCell ref="D564:E568"/>
    <mergeCell ref="F564:H564"/>
    <mergeCell ref="I564:U564"/>
    <mergeCell ref="V564:W568"/>
    <mergeCell ref="X564:X568"/>
    <mergeCell ref="Y564:AM568"/>
    <mergeCell ref="F565:S566"/>
    <mergeCell ref="F567:S568"/>
    <mergeCell ref="T567:U568"/>
    <mergeCell ref="D569:E574"/>
    <mergeCell ref="F569:F570"/>
    <mergeCell ref="G569:L570"/>
    <mergeCell ref="V569:W570"/>
    <mergeCell ref="X569:X570"/>
    <mergeCell ref="Y569:AM570"/>
    <mergeCell ref="F571:U574"/>
    <mergeCell ref="V571:W572"/>
    <mergeCell ref="X571:AM572"/>
    <mergeCell ref="V573:W574"/>
    <mergeCell ref="X573:Y574"/>
    <mergeCell ref="Z573:AA574"/>
    <mergeCell ref="AB573:AE574"/>
    <mergeCell ref="AF573:AG574"/>
    <mergeCell ref="AH573:AM574"/>
    <mergeCell ref="V547:W548"/>
    <mergeCell ref="X547:Y548"/>
    <mergeCell ref="Z547:AA548"/>
    <mergeCell ref="AB547:AE548"/>
    <mergeCell ref="AF547:AG548"/>
    <mergeCell ref="AH547:AM548"/>
    <mergeCell ref="D549:E550"/>
    <mergeCell ref="F549:U550"/>
    <mergeCell ref="V549:AE550"/>
    <mergeCell ref="AF549:AM550"/>
    <mergeCell ref="B551:C563"/>
    <mergeCell ref="D551:E555"/>
    <mergeCell ref="F551:H551"/>
    <mergeCell ref="I551:U551"/>
    <mergeCell ref="V551:W555"/>
    <mergeCell ref="X551:X555"/>
    <mergeCell ref="Y551:AM555"/>
    <mergeCell ref="F552:S553"/>
    <mergeCell ref="F554:S555"/>
    <mergeCell ref="T554:U555"/>
    <mergeCell ref="D556:E561"/>
    <mergeCell ref="F556:F557"/>
    <mergeCell ref="G556:L557"/>
    <mergeCell ref="V556:W557"/>
    <mergeCell ref="X556:X557"/>
    <mergeCell ref="Y556:AM557"/>
    <mergeCell ref="F558:U561"/>
    <mergeCell ref="V558:W559"/>
    <mergeCell ref="X558:AM559"/>
    <mergeCell ref="V560:W561"/>
    <mergeCell ref="X560:Y561"/>
    <mergeCell ref="Z560:AA561"/>
    <mergeCell ref="B531:C536"/>
    <mergeCell ref="D531:E533"/>
    <mergeCell ref="F531:H531"/>
    <mergeCell ref="I531:U531"/>
    <mergeCell ref="V531:X533"/>
    <mergeCell ref="Y531:AM533"/>
    <mergeCell ref="F532:S533"/>
    <mergeCell ref="T532:U533"/>
    <mergeCell ref="D534:E536"/>
    <mergeCell ref="G534:L534"/>
    <mergeCell ref="M534:O534"/>
    <mergeCell ref="P534:AM534"/>
    <mergeCell ref="F535:AM536"/>
    <mergeCell ref="B538:C550"/>
    <mergeCell ref="D538:E542"/>
    <mergeCell ref="F538:H538"/>
    <mergeCell ref="I538:U538"/>
    <mergeCell ref="V538:W542"/>
    <mergeCell ref="X538:X542"/>
    <mergeCell ref="Y538:AM542"/>
    <mergeCell ref="F539:S540"/>
    <mergeCell ref="F541:S542"/>
    <mergeCell ref="T541:U542"/>
    <mergeCell ref="D543:E548"/>
    <mergeCell ref="F543:F544"/>
    <mergeCell ref="G543:L544"/>
    <mergeCell ref="V543:W544"/>
    <mergeCell ref="X543:X544"/>
    <mergeCell ref="Y543:AM544"/>
    <mergeCell ref="F545:U548"/>
    <mergeCell ref="V545:W546"/>
    <mergeCell ref="X545:AM546"/>
    <mergeCell ref="AF522:AM523"/>
    <mergeCell ref="B524:U525"/>
    <mergeCell ref="AB524:AE525"/>
    <mergeCell ref="AF524:AM525"/>
    <mergeCell ref="B526:E527"/>
    <mergeCell ref="F526:K527"/>
    <mergeCell ref="L526:O527"/>
    <mergeCell ref="P526:U527"/>
    <mergeCell ref="W526:W527"/>
    <mergeCell ref="X526:Z527"/>
    <mergeCell ref="AA526:AA527"/>
    <mergeCell ref="AB526:AH527"/>
    <mergeCell ref="AI526:AI527"/>
    <mergeCell ref="AJ526:AM527"/>
    <mergeCell ref="B529:V529"/>
    <mergeCell ref="Z529:AE530"/>
    <mergeCell ref="AF529:AG530"/>
    <mergeCell ref="AH529:AI530"/>
    <mergeCell ref="AJ529:AJ530"/>
    <mergeCell ref="AK529:AL530"/>
    <mergeCell ref="AM529:AM530"/>
    <mergeCell ref="B530:V530"/>
    <mergeCell ref="D509:E510"/>
    <mergeCell ref="F509:U510"/>
    <mergeCell ref="V509:AE510"/>
    <mergeCell ref="AF509:AM510"/>
    <mergeCell ref="B511:C523"/>
    <mergeCell ref="D511:E515"/>
    <mergeCell ref="F511:H511"/>
    <mergeCell ref="I511:U511"/>
    <mergeCell ref="V511:W515"/>
    <mergeCell ref="X511:X515"/>
    <mergeCell ref="Y511:AM515"/>
    <mergeCell ref="F512:S513"/>
    <mergeCell ref="F514:S515"/>
    <mergeCell ref="T514:U515"/>
    <mergeCell ref="D516:E521"/>
    <mergeCell ref="F516:F517"/>
    <mergeCell ref="G516:L517"/>
    <mergeCell ref="V516:W517"/>
    <mergeCell ref="X516:X517"/>
    <mergeCell ref="Y516:AM517"/>
    <mergeCell ref="F518:U521"/>
    <mergeCell ref="V518:W519"/>
    <mergeCell ref="X518:AM519"/>
    <mergeCell ref="V520:W521"/>
    <mergeCell ref="X520:Y521"/>
    <mergeCell ref="Z520:AA521"/>
    <mergeCell ref="AB520:AE521"/>
    <mergeCell ref="AF520:AG521"/>
    <mergeCell ref="AH520:AM521"/>
    <mergeCell ref="D522:E523"/>
    <mergeCell ref="F522:U523"/>
    <mergeCell ref="V522:AE523"/>
    <mergeCell ref="AB494:AE495"/>
    <mergeCell ref="AF494:AG495"/>
    <mergeCell ref="AH494:AM495"/>
    <mergeCell ref="D496:E497"/>
    <mergeCell ref="F496:U497"/>
    <mergeCell ref="V496:AE497"/>
    <mergeCell ref="AF496:AM497"/>
    <mergeCell ref="B498:C510"/>
    <mergeCell ref="D498:E502"/>
    <mergeCell ref="F498:H498"/>
    <mergeCell ref="I498:U498"/>
    <mergeCell ref="V498:W502"/>
    <mergeCell ref="X498:X502"/>
    <mergeCell ref="Y498:AM502"/>
    <mergeCell ref="F499:S500"/>
    <mergeCell ref="F501:S502"/>
    <mergeCell ref="T501:U502"/>
    <mergeCell ref="D503:E508"/>
    <mergeCell ref="F503:F504"/>
    <mergeCell ref="G503:L504"/>
    <mergeCell ref="V503:W504"/>
    <mergeCell ref="X503:X504"/>
    <mergeCell ref="Y503:AM504"/>
    <mergeCell ref="F505:U508"/>
    <mergeCell ref="V505:W506"/>
    <mergeCell ref="X505:AM506"/>
    <mergeCell ref="V507:W508"/>
    <mergeCell ref="X507:Y508"/>
    <mergeCell ref="Z507:AA508"/>
    <mergeCell ref="AB507:AE508"/>
    <mergeCell ref="AF507:AG508"/>
    <mergeCell ref="AH507:AM508"/>
    <mergeCell ref="V481:W482"/>
    <mergeCell ref="X481:Y482"/>
    <mergeCell ref="Z481:AA482"/>
    <mergeCell ref="AB481:AE482"/>
    <mergeCell ref="AF481:AG482"/>
    <mergeCell ref="AH481:AM482"/>
    <mergeCell ref="D483:E484"/>
    <mergeCell ref="F483:U484"/>
    <mergeCell ref="V483:AE484"/>
    <mergeCell ref="AF483:AM484"/>
    <mergeCell ref="B485:C497"/>
    <mergeCell ref="D485:E489"/>
    <mergeCell ref="F485:H485"/>
    <mergeCell ref="I485:U485"/>
    <mergeCell ref="V485:W489"/>
    <mergeCell ref="X485:X489"/>
    <mergeCell ref="Y485:AM489"/>
    <mergeCell ref="F486:S487"/>
    <mergeCell ref="F488:S489"/>
    <mergeCell ref="T488:U489"/>
    <mergeCell ref="D490:E495"/>
    <mergeCell ref="F490:F491"/>
    <mergeCell ref="G490:L491"/>
    <mergeCell ref="V490:W491"/>
    <mergeCell ref="X490:X491"/>
    <mergeCell ref="Y490:AM491"/>
    <mergeCell ref="F492:U495"/>
    <mergeCell ref="V492:W493"/>
    <mergeCell ref="X492:AM493"/>
    <mergeCell ref="V494:W495"/>
    <mergeCell ref="X494:Y495"/>
    <mergeCell ref="Z494:AA495"/>
    <mergeCell ref="B465:C470"/>
    <mergeCell ref="D465:E467"/>
    <mergeCell ref="F465:H465"/>
    <mergeCell ref="I465:U465"/>
    <mergeCell ref="V465:X467"/>
    <mergeCell ref="Y465:AM467"/>
    <mergeCell ref="F466:S467"/>
    <mergeCell ref="T466:U467"/>
    <mergeCell ref="D468:E470"/>
    <mergeCell ref="G468:L468"/>
    <mergeCell ref="M468:O468"/>
    <mergeCell ref="P468:AM468"/>
    <mergeCell ref="F469:AM470"/>
    <mergeCell ref="B472:C484"/>
    <mergeCell ref="D472:E476"/>
    <mergeCell ref="F472:H472"/>
    <mergeCell ref="I472:U472"/>
    <mergeCell ref="V472:W476"/>
    <mergeCell ref="X472:X476"/>
    <mergeCell ref="Y472:AM476"/>
    <mergeCell ref="F473:S474"/>
    <mergeCell ref="F475:S476"/>
    <mergeCell ref="T475:U476"/>
    <mergeCell ref="D477:E482"/>
    <mergeCell ref="F477:F478"/>
    <mergeCell ref="G477:L478"/>
    <mergeCell ref="V477:W478"/>
    <mergeCell ref="X477:X478"/>
    <mergeCell ref="Y477:AM478"/>
    <mergeCell ref="F479:U482"/>
    <mergeCell ref="V479:W480"/>
    <mergeCell ref="X479:AM480"/>
    <mergeCell ref="AF456:AM457"/>
    <mergeCell ref="B458:U459"/>
    <mergeCell ref="AB458:AE459"/>
    <mergeCell ref="AF458:AM459"/>
    <mergeCell ref="B460:E461"/>
    <mergeCell ref="F460:K461"/>
    <mergeCell ref="L460:O461"/>
    <mergeCell ref="P460:U461"/>
    <mergeCell ref="W460:W461"/>
    <mergeCell ref="X460:Z461"/>
    <mergeCell ref="AA460:AA461"/>
    <mergeCell ref="AB460:AH461"/>
    <mergeCell ref="AI460:AI461"/>
    <mergeCell ref="AJ460:AM461"/>
    <mergeCell ref="B463:V463"/>
    <mergeCell ref="Z463:AE464"/>
    <mergeCell ref="AF463:AG464"/>
    <mergeCell ref="AH463:AI464"/>
    <mergeCell ref="AJ463:AJ464"/>
    <mergeCell ref="AK463:AL464"/>
    <mergeCell ref="AM463:AM464"/>
    <mergeCell ref="B464:V464"/>
    <mergeCell ref="D443:E444"/>
    <mergeCell ref="F443:U444"/>
    <mergeCell ref="V443:AE444"/>
    <mergeCell ref="AF443:AM444"/>
    <mergeCell ref="B445:C457"/>
    <mergeCell ref="D445:E449"/>
    <mergeCell ref="F445:H445"/>
    <mergeCell ref="I445:U445"/>
    <mergeCell ref="V445:W449"/>
    <mergeCell ref="X445:X449"/>
    <mergeCell ref="Y445:AM449"/>
    <mergeCell ref="F446:S447"/>
    <mergeCell ref="F448:S449"/>
    <mergeCell ref="T448:U449"/>
    <mergeCell ref="D450:E455"/>
    <mergeCell ref="F450:F451"/>
    <mergeCell ref="G450:L451"/>
    <mergeCell ref="V450:W451"/>
    <mergeCell ref="X450:X451"/>
    <mergeCell ref="Y450:AM451"/>
    <mergeCell ref="F452:U455"/>
    <mergeCell ref="V452:W453"/>
    <mergeCell ref="X452:AM453"/>
    <mergeCell ref="V454:W455"/>
    <mergeCell ref="X454:Y455"/>
    <mergeCell ref="Z454:AA455"/>
    <mergeCell ref="AB454:AE455"/>
    <mergeCell ref="AF454:AG455"/>
    <mergeCell ref="AH454:AM455"/>
    <mergeCell ref="D456:E457"/>
    <mergeCell ref="F456:U457"/>
    <mergeCell ref="V456:AE457"/>
    <mergeCell ref="AB428:AE429"/>
    <mergeCell ref="AF428:AG429"/>
    <mergeCell ref="AH428:AM429"/>
    <mergeCell ref="D430:E431"/>
    <mergeCell ref="F430:U431"/>
    <mergeCell ref="V430:AE431"/>
    <mergeCell ref="AF430:AM431"/>
    <mergeCell ref="B432:C444"/>
    <mergeCell ref="D432:E436"/>
    <mergeCell ref="F432:H432"/>
    <mergeCell ref="I432:U432"/>
    <mergeCell ref="V432:W436"/>
    <mergeCell ref="X432:X436"/>
    <mergeCell ref="Y432:AM436"/>
    <mergeCell ref="F433:S434"/>
    <mergeCell ref="F435:S436"/>
    <mergeCell ref="T435:U436"/>
    <mergeCell ref="D437:E442"/>
    <mergeCell ref="F437:F438"/>
    <mergeCell ref="G437:L438"/>
    <mergeCell ref="V437:W438"/>
    <mergeCell ref="X437:X438"/>
    <mergeCell ref="Y437:AM438"/>
    <mergeCell ref="F439:U442"/>
    <mergeCell ref="V439:W440"/>
    <mergeCell ref="X439:AM440"/>
    <mergeCell ref="V441:W442"/>
    <mergeCell ref="X441:Y442"/>
    <mergeCell ref="Z441:AA442"/>
    <mergeCell ref="AB441:AE442"/>
    <mergeCell ref="AF441:AG442"/>
    <mergeCell ref="AH441:AM442"/>
    <mergeCell ref="V415:W416"/>
    <mergeCell ref="X415:Y416"/>
    <mergeCell ref="Z415:AA416"/>
    <mergeCell ref="AB415:AE416"/>
    <mergeCell ref="AF415:AG416"/>
    <mergeCell ref="AH415:AM416"/>
    <mergeCell ref="D417:E418"/>
    <mergeCell ref="F417:U418"/>
    <mergeCell ref="V417:AE418"/>
    <mergeCell ref="AF417:AM418"/>
    <mergeCell ref="B419:C431"/>
    <mergeCell ref="D419:E423"/>
    <mergeCell ref="F419:H419"/>
    <mergeCell ref="I419:U419"/>
    <mergeCell ref="V419:W423"/>
    <mergeCell ref="X419:X423"/>
    <mergeCell ref="Y419:AM423"/>
    <mergeCell ref="F420:S421"/>
    <mergeCell ref="F422:S423"/>
    <mergeCell ref="T422:U423"/>
    <mergeCell ref="D424:E429"/>
    <mergeCell ref="F424:F425"/>
    <mergeCell ref="G424:L425"/>
    <mergeCell ref="V424:W425"/>
    <mergeCell ref="X424:X425"/>
    <mergeCell ref="Y424:AM425"/>
    <mergeCell ref="F426:U429"/>
    <mergeCell ref="V426:W427"/>
    <mergeCell ref="X426:AM427"/>
    <mergeCell ref="V428:W429"/>
    <mergeCell ref="X428:Y429"/>
    <mergeCell ref="Z428:AA429"/>
    <mergeCell ref="B399:C404"/>
    <mergeCell ref="D399:E401"/>
    <mergeCell ref="F399:H399"/>
    <mergeCell ref="I399:U399"/>
    <mergeCell ref="V399:X401"/>
    <mergeCell ref="Y399:AM401"/>
    <mergeCell ref="F400:S401"/>
    <mergeCell ref="T400:U401"/>
    <mergeCell ref="D402:E404"/>
    <mergeCell ref="G402:L402"/>
    <mergeCell ref="M402:O402"/>
    <mergeCell ref="P402:AM402"/>
    <mergeCell ref="F403:AM404"/>
    <mergeCell ref="B406:C418"/>
    <mergeCell ref="D406:E410"/>
    <mergeCell ref="F406:H406"/>
    <mergeCell ref="I406:U406"/>
    <mergeCell ref="V406:W410"/>
    <mergeCell ref="X406:X410"/>
    <mergeCell ref="Y406:AM410"/>
    <mergeCell ref="F407:S408"/>
    <mergeCell ref="F409:S410"/>
    <mergeCell ref="T409:U410"/>
    <mergeCell ref="D411:E416"/>
    <mergeCell ref="F411:F412"/>
    <mergeCell ref="G411:L412"/>
    <mergeCell ref="V411:W412"/>
    <mergeCell ref="X411:X412"/>
    <mergeCell ref="Y411:AM412"/>
    <mergeCell ref="F413:U416"/>
    <mergeCell ref="V413:W414"/>
    <mergeCell ref="X413:AM414"/>
    <mergeCell ref="B392:U393"/>
    <mergeCell ref="AB392:AE393"/>
    <mergeCell ref="AF392:AM393"/>
    <mergeCell ref="B394:E395"/>
    <mergeCell ref="F394:K395"/>
    <mergeCell ref="L394:O395"/>
    <mergeCell ref="P394:U395"/>
    <mergeCell ref="W394:W395"/>
    <mergeCell ref="X394:Z395"/>
    <mergeCell ref="AA394:AA395"/>
    <mergeCell ref="AB394:AH395"/>
    <mergeCell ref="AI394:AI395"/>
    <mergeCell ref="AJ394:AM395"/>
    <mergeCell ref="B397:V397"/>
    <mergeCell ref="Z397:AE398"/>
    <mergeCell ref="AF397:AG398"/>
    <mergeCell ref="AH397:AI398"/>
    <mergeCell ref="AJ397:AJ398"/>
    <mergeCell ref="AK397:AL398"/>
    <mergeCell ref="AM397:AM398"/>
    <mergeCell ref="B398:V398"/>
    <mergeCell ref="B379:C391"/>
    <mergeCell ref="D379:E383"/>
    <mergeCell ref="F379:H379"/>
    <mergeCell ref="I379:U379"/>
    <mergeCell ref="V379:W383"/>
    <mergeCell ref="X379:X383"/>
    <mergeCell ref="Y379:AM383"/>
    <mergeCell ref="F380:S381"/>
    <mergeCell ref="F382:S383"/>
    <mergeCell ref="T382:U383"/>
    <mergeCell ref="D384:E389"/>
    <mergeCell ref="F384:F385"/>
    <mergeCell ref="G384:L385"/>
    <mergeCell ref="V384:W385"/>
    <mergeCell ref="X384:X385"/>
    <mergeCell ref="Y384:AM385"/>
    <mergeCell ref="F386:U389"/>
    <mergeCell ref="V386:W387"/>
    <mergeCell ref="X386:AM387"/>
    <mergeCell ref="V388:W389"/>
    <mergeCell ref="X388:Y389"/>
    <mergeCell ref="Z388:AA389"/>
    <mergeCell ref="AB388:AE389"/>
    <mergeCell ref="AF388:AG389"/>
    <mergeCell ref="AH388:AM389"/>
    <mergeCell ref="D390:E391"/>
    <mergeCell ref="F390:U391"/>
    <mergeCell ref="V390:AE391"/>
    <mergeCell ref="AF390:AM391"/>
    <mergeCell ref="B366:C378"/>
    <mergeCell ref="D366:E370"/>
    <mergeCell ref="F366:H366"/>
    <mergeCell ref="I366:U366"/>
    <mergeCell ref="V366:W370"/>
    <mergeCell ref="X366:X370"/>
    <mergeCell ref="Y366:AM370"/>
    <mergeCell ref="F367:S368"/>
    <mergeCell ref="F369:S370"/>
    <mergeCell ref="T369:U370"/>
    <mergeCell ref="D371:E376"/>
    <mergeCell ref="F371:F372"/>
    <mergeCell ref="G371:L372"/>
    <mergeCell ref="V371:W372"/>
    <mergeCell ref="X371:X372"/>
    <mergeCell ref="Y371:AM372"/>
    <mergeCell ref="F373:U376"/>
    <mergeCell ref="V373:W374"/>
    <mergeCell ref="X373:AM374"/>
    <mergeCell ref="V375:W376"/>
    <mergeCell ref="X375:Y376"/>
    <mergeCell ref="Z375:AA376"/>
    <mergeCell ref="AB375:AE376"/>
    <mergeCell ref="AF375:AG376"/>
    <mergeCell ref="AH375:AM376"/>
    <mergeCell ref="D377:E378"/>
    <mergeCell ref="F377:U378"/>
    <mergeCell ref="V377:AE378"/>
    <mergeCell ref="AF377:AM378"/>
    <mergeCell ref="B353:C365"/>
    <mergeCell ref="D353:E357"/>
    <mergeCell ref="F353:H353"/>
    <mergeCell ref="I353:U353"/>
    <mergeCell ref="V353:W357"/>
    <mergeCell ref="X353:X357"/>
    <mergeCell ref="Y353:AM357"/>
    <mergeCell ref="F354:S355"/>
    <mergeCell ref="F356:S357"/>
    <mergeCell ref="T356:U357"/>
    <mergeCell ref="D358:E363"/>
    <mergeCell ref="F358:F359"/>
    <mergeCell ref="G358:L359"/>
    <mergeCell ref="V358:W359"/>
    <mergeCell ref="X358:X359"/>
    <mergeCell ref="Y358:AM359"/>
    <mergeCell ref="F360:U363"/>
    <mergeCell ref="V360:W361"/>
    <mergeCell ref="X360:AM361"/>
    <mergeCell ref="V362:W363"/>
    <mergeCell ref="X362:Y363"/>
    <mergeCell ref="Z362:AA363"/>
    <mergeCell ref="AB362:AE363"/>
    <mergeCell ref="AF362:AG363"/>
    <mergeCell ref="AH362:AM363"/>
    <mergeCell ref="D364:E365"/>
    <mergeCell ref="F364:U365"/>
    <mergeCell ref="V364:AE365"/>
    <mergeCell ref="AF364:AM365"/>
    <mergeCell ref="B340:C352"/>
    <mergeCell ref="D340:E344"/>
    <mergeCell ref="F340:H340"/>
    <mergeCell ref="I340:U340"/>
    <mergeCell ref="V340:W344"/>
    <mergeCell ref="X340:X344"/>
    <mergeCell ref="Y340:AM344"/>
    <mergeCell ref="F341:S342"/>
    <mergeCell ref="F343:S344"/>
    <mergeCell ref="T343:U344"/>
    <mergeCell ref="D345:E350"/>
    <mergeCell ref="F345:F346"/>
    <mergeCell ref="G345:L346"/>
    <mergeCell ref="V345:W346"/>
    <mergeCell ref="X345:X346"/>
    <mergeCell ref="Y345:AM346"/>
    <mergeCell ref="F347:U350"/>
    <mergeCell ref="V347:W348"/>
    <mergeCell ref="X347:AM348"/>
    <mergeCell ref="V349:W350"/>
    <mergeCell ref="X349:Y350"/>
    <mergeCell ref="Z349:AA350"/>
    <mergeCell ref="AB349:AE350"/>
    <mergeCell ref="AF349:AG350"/>
    <mergeCell ref="AH349:AM350"/>
    <mergeCell ref="D351:E352"/>
    <mergeCell ref="F351:U352"/>
    <mergeCell ref="V351:AE352"/>
    <mergeCell ref="AF351:AM352"/>
    <mergeCell ref="X328:Z329"/>
    <mergeCell ref="AA328:AA329"/>
    <mergeCell ref="AB328:AH329"/>
    <mergeCell ref="AI328:AI329"/>
    <mergeCell ref="AJ328:AM329"/>
    <mergeCell ref="Z331:AE332"/>
    <mergeCell ref="AF331:AG332"/>
    <mergeCell ref="AH331:AI332"/>
    <mergeCell ref="AJ331:AJ332"/>
    <mergeCell ref="AK331:AL332"/>
    <mergeCell ref="AM331:AM332"/>
    <mergeCell ref="B333:C338"/>
    <mergeCell ref="D333:E335"/>
    <mergeCell ref="F333:H333"/>
    <mergeCell ref="I333:U333"/>
    <mergeCell ref="V333:X335"/>
    <mergeCell ref="Y333:AM335"/>
    <mergeCell ref="F334:S335"/>
    <mergeCell ref="T334:U335"/>
    <mergeCell ref="D336:E338"/>
    <mergeCell ref="G336:L336"/>
    <mergeCell ref="M336:O336"/>
    <mergeCell ref="P336:AM336"/>
    <mergeCell ref="F337:AM338"/>
    <mergeCell ref="F248:S249"/>
    <mergeCell ref="F288:S289"/>
    <mergeCell ref="F307:U310"/>
    <mergeCell ref="V307:W308"/>
    <mergeCell ref="X307:AM308"/>
    <mergeCell ref="V309:W310"/>
    <mergeCell ref="X309:Y310"/>
    <mergeCell ref="Z309:AA310"/>
    <mergeCell ref="AB309:AE310"/>
    <mergeCell ref="AF309:AG310"/>
    <mergeCell ref="AH309:AM310"/>
    <mergeCell ref="X300:X304"/>
    <mergeCell ref="Y300:AM304"/>
    <mergeCell ref="F301:S302"/>
    <mergeCell ref="G305:L306"/>
    <mergeCell ref="X305:X306"/>
    <mergeCell ref="Y305:AM306"/>
    <mergeCell ref="X313:X317"/>
    <mergeCell ref="Y313:AM317"/>
    <mergeCell ref="G318:L319"/>
    <mergeCell ref="X318:X319"/>
    <mergeCell ref="Y318:AM319"/>
    <mergeCell ref="B331:V331"/>
    <mergeCell ref="B332:V332"/>
    <mergeCell ref="D311:E312"/>
    <mergeCell ref="F311:U312"/>
    <mergeCell ref="V311:AE312"/>
    <mergeCell ref="AF311:AM312"/>
    <mergeCell ref="B313:C325"/>
    <mergeCell ref="D313:E317"/>
    <mergeCell ref="F313:H313"/>
    <mergeCell ref="I313:U313"/>
    <mergeCell ref="V313:W317"/>
    <mergeCell ref="F314:S315"/>
    <mergeCell ref="F316:S317"/>
    <mergeCell ref="T316:U317"/>
    <mergeCell ref="D318:E323"/>
    <mergeCell ref="F215:U218"/>
    <mergeCell ref="V215:W216"/>
    <mergeCell ref="X215:AM216"/>
    <mergeCell ref="V217:W218"/>
    <mergeCell ref="X217:Y218"/>
    <mergeCell ref="Z217:AA218"/>
    <mergeCell ref="AB217:AE218"/>
    <mergeCell ref="AF217:AG218"/>
    <mergeCell ref="AH217:AM218"/>
    <mergeCell ref="X221:X225"/>
    <mergeCell ref="Y221:AM225"/>
    <mergeCell ref="G226:L227"/>
    <mergeCell ref="X226:X227"/>
    <mergeCell ref="Y226:AM227"/>
    <mergeCell ref="X234:X238"/>
    <mergeCell ref="Y234:AM238"/>
    <mergeCell ref="F235:S236"/>
    <mergeCell ref="X155:X159"/>
    <mergeCell ref="Y155:AM159"/>
    <mergeCell ref="G160:L161"/>
    <mergeCell ref="X160:X161"/>
    <mergeCell ref="Y160:AM161"/>
    <mergeCell ref="X168:X172"/>
    <mergeCell ref="Y168:AM172"/>
    <mergeCell ref="F169:S170"/>
    <mergeCell ref="G173:L174"/>
    <mergeCell ref="X173:X174"/>
    <mergeCell ref="Y173:AM174"/>
    <mergeCell ref="X181:X185"/>
    <mergeCell ref="Y181:AM185"/>
    <mergeCell ref="G186:L187"/>
    <mergeCell ref="X186:X187"/>
    <mergeCell ref="Y186:AM187"/>
    <mergeCell ref="B199:V199"/>
    <mergeCell ref="X76:X80"/>
    <mergeCell ref="Y76:AM80"/>
    <mergeCell ref="G81:L82"/>
    <mergeCell ref="X81:X82"/>
    <mergeCell ref="Y81:AM82"/>
    <mergeCell ref="X89:X93"/>
    <mergeCell ref="Y89:AM93"/>
    <mergeCell ref="F90:S91"/>
    <mergeCell ref="G94:L95"/>
    <mergeCell ref="X94:X95"/>
    <mergeCell ref="Y94:AM95"/>
    <mergeCell ref="X102:X106"/>
    <mergeCell ref="Y102:AM106"/>
    <mergeCell ref="F103:S104"/>
    <mergeCell ref="G107:L108"/>
    <mergeCell ref="X107:X108"/>
    <mergeCell ref="Y107:AM108"/>
    <mergeCell ref="Y10:AM14"/>
    <mergeCell ref="X23:X27"/>
    <mergeCell ref="Y23:AM27"/>
    <mergeCell ref="G28:L29"/>
    <mergeCell ref="X28:X29"/>
    <mergeCell ref="Y28:AM29"/>
    <mergeCell ref="X36:X40"/>
    <mergeCell ref="Y36:AM40"/>
    <mergeCell ref="G41:L42"/>
    <mergeCell ref="X41:X42"/>
    <mergeCell ref="Y41:AM42"/>
    <mergeCell ref="X49:X53"/>
    <mergeCell ref="Y49:AM53"/>
    <mergeCell ref="G54:L55"/>
    <mergeCell ref="X54:X55"/>
    <mergeCell ref="Y54:AM55"/>
    <mergeCell ref="X56:AM57"/>
    <mergeCell ref="AJ64:AM65"/>
    <mergeCell ref="B64:E65"/>
    <mergeCell ref="F64:K65"/>
    <mergeCell ref="L64:O65"/>
    <mergeCell ref="P64:U65"/>
    <mergeCell ref="W64:W65"/>
    <mergeCell ref="X64:Z65"/>
    <mergeCell ref="AA64:AA65"/>
    <mergeCell ref="AB64:AH65"/>
    <mergeCell ref="AI64:AI65"/>
    <mergeCell ref="V58:W59"/>
    <mergeCell ref="X58:Y59"/>
    <mergeCell ref="Z58:AA59"/>
    <mergeCell ref="AB58:AE59"/>
    <mergeCell ref="AF58:AG59"/>
    <mergeCell ref="AH58:AM59"/>
    <mergeCell ref="AB45:AE46"/>
    <mergeCell ref="AF45:AG46"/>
    <mergeCell ref="AH45:AM46"/>
    <mergeCell ref="D60:E61"/>
    <mergeCell ref="F60:U61"/>
    <mergeCell ref="V60:AE61"/>
    <mergeCell ref="AF60:AM61"/>
    <mergeCell ref="B62:U63"/>
    <mergeCell ref="AB62:AE63"/>
    <mergeCell ref="AF62:AM63"/>
    <mergeCell ref="B49:C61"/>
    <mergeCell ref="D49:E53"/>
    <mergeCell ref="F49:H49"/>
    <mergeCell ref="I49:U49"/>
    <mergeCell ref="V49:W53"/>
    <mergeCell ref="F52:S53"/>
    <mergeCell ref="T52:U53"/>
    <mergeCell ref="D54:E59"/>
    <mergeCell ref="F54:F55"/>
    <mergeCell ref="V54:W55"/>
    <mergeCell ref="F56:U59"/>
    <mergeCell ref="V56:W57"/>
    <mergeCell ref="B36:C48"/>
    <mergeCell ref="D36:E40"/>
    <mergeCell ref="F36:H36"/>
    <mergeCell ref="I36:U36"/>
    <mergeCell ref="V36:W40"/>
    <mergeCell ref="F39:S40"/>
    <mergeCell ref="T39:U40"/>
    <mergeCell ref="D41:E46"/>
    <mergeCell ref="F41:F42"/>
    <mergeCell ref="V41:W42"/>
    <mergeCell ref="F43:U46"/>
    <mergeCell ref="V43:W44"/>
    <mergeCell ref="X43:AM44"/>
    <mergeCell ref="V45:W46"/>
    <mergeCell ref="X45:Y46"/>
    <mergeCell ref="Z45:AA46"/>
    <mergeCell ref="X30:AM31"/>
    <mergeCell ref="V32:W33"/>
    <mergeCell ref="X32:Y33"/>
    <mergeCell ref="Z32:AA33"/>
    <mergeCell ref="AB32:AE33"/>
    <mergeCell ref="AF32:AG33"/>
    <mergeCell ref="AH32:AM33"/>
    <mergeCell ref="D47:E48"/>
    <mergeCell ref="F47:U48"/>
    <mergeCell ref="V47:AE48"/>
    <mergeCell ref="AF47:AM48"/>
    <mergeCell ref="D34:E35"/>
    <mergeCell ref="F34:U35"/>
    <mergeCell ref="V34:AE35"/>
    <mergeCell ref="AF34:AM35"/>
    <mergeCell ref="D21:E22"/>
    <mergeCell ref="F21:U22"/>
    <mergeCell ref="V21:AE22"/>
    <mergeCell ref="AF21:AM22"/>
    <mergeCell ref="B23:C35"/>
    <mergeCell ref="D23:E27"/>
    <mergeCell ref="F23:H23"/>
    <mergeCell ref="I23:U23"/>
    <mergeCell ref="V23:W27"/>
    <mergeCell ref="F26:S27"/>
    <mergeCell ref="T26:U27"/>
    <mergeCell ref="D28:E33"/>
    <mergeCell ref="F28:F29"/>
    <mergeCell ref="V28:W29"/>
    <mergeCell ref="F30:U33"/>
    <mergeCell ref="V30:W31"/>
    <mergeCell ref="V15:W16"/>
    <mergeCell ref="F17:U20"/>
    <mergeCell ref="V17:W18"/>
    <mergeCell ref="X17:AM18"/>
    <mergeCell ref="V19:W20"/>
    <mergeCell ref="X19:Y20"/>
    <mergeCell ref="Z19:AA20"/>
    <mergeCell ref="AB19:AE20"/>
    <mergeCell ref="AF19:AG20"/>
    <mergeCell ref="AH19:AM20"/>
    <mergeCell ref="G15:L16"/>
    <mergeCell ref="X15:X16"/>
    <mergeCell ref="Y15:AM16"/>
    <mergeCell ref="F13:S14"/>
    <mergeCell ref="T13:U14"/>
    <mergeCell ref="D15:E20"/>
    <mergeCell ref="F15:F16"/>
    <mergeCell ref="B10:C22"/>
    <mergeCell ref="D10:E14"/>
    <mergeCell ref="F10:H10"/>
    <mergeCell ref="I10:U10"/>
    <mergeCell ref="Z1:AE2"/>
    <mergeCell ref="AF1:AG2"/>
    <mergeCell ref="AH1:AI2"/>
    <mergeCell ref="AJ1:AJ2"/>
    <mergeCell ref="AK1:AL2"/>
    <mergeCell ref="AM1:AM2"/>
    <mergeCell ref="V10:W14"/>
    <mergeCell ref="B3:C8"/>
    <mergeCell ref="D3:E5"/>
    <mergeCell ref="F3:H3"/>
    <mergeCell ref="I3:U3"/>
    <mergeCell ref="V3:X5"/>
    <mergeCell ref="Y3:AM5"/>
    <mergeCell ref="F4:S5"/>
    <mergeCell ref="T4:U5"/>
    <mergeCell ref="D6:E8"/>
    <mergeCell ref="M6:O6"/>
    <mergeCell ref="P6:AM6"/>
    <mergeCell ref="F7:AM8"/>
    <mergeCell ref="G6:L6"/>
    <mergeCell ref="X10:X14"/>
    <mergeCell ref="AF179:AM180"/>
    <mergeCell ref="F171:S172"/>
    <mergeCell ref="F173:F174"/>
    <mergeCell ref="V173:W174"/>
    <mergeCell ref="D179:E180"/>
    <mergeCell ref="F179:U180"/>
    <mergeCell ref="V179:AE180"/>
    <mergeCell ref="F175:U178"/>
    <mergeCell ref="V175:W176"/>
    <mergeCell ref="X175:AM176"/>
    <mergeCell ref="V177:W178"/>
    <mergeCell ref="X177:Y178"/>
    <mergeCell ref="Z177:AA178"/>
    <mergeCell ref="AB177:AE178"/>
    <mergeCell ref="AF177:AG178"/>
    <mergeCell ref="AH177:AM178"/>
    <mergeCell ref="T171:U172"/>
    <mergeCell ref="D173:E178"/>
    <mergeCell ref="V279:W280"/>
    <mergeCell ref="V252:W253"/>
    <mergeCell ref="AB243:AE244"/>
    <mergeCell ref="V239:W240"/>
    <mergeCell ref="D219:E220"/>
    <mergeCell ref="F219:U220"/>
    <mergeCell ref="V219:AE220"/>
    <mergeCell ref="AF219:AM220"/>
    <mergeCell ref="F221:H221"/>
    <mergeCell ref="I221:U221"/>
    <mergeCell ref="F222:S223"/>
    <mergeCell ref="V226:W227"/>
    <mergeCell ref="V228:W229"/>
    <mergeCell ref="G239:L240"/>
    <mergeCell ref="X239:X240"/>
    <mergeCell ref="Y239:AM240"/>
    <mergeCell ref="X247:X251"/>
    <mergeCell ref="Y247:AM251"/>
    <mergeCell ref="G252:L253"/>
    <mergeCell ref="X252:X253"/>
    <mergeCell ref="Y252:AM253"/>
    <mergeCell ref="B265:V265"/>
    <mergeCell ref="B266:V266"/>
    <mergeCell ref="V120:W121"/>
    <mergeCell ref="D113:E114"/>
    <mergeCell ref="F113:U114"/>
    <mergeCell ref="V113:AE114"/>
    <mergeCell ref="AF113:AM114"/>
    <mergeCell ref="AB98:AE99"/>
    <mergeCell ref="AF98:AG99"/>
    <mergeCell ref="AH98:AM99"/>
    <mergeCell ref="D100:E101"/>
    <mergeCell ref="F100:U101"/>
    <mergeCell ref="V100:AE101"/>
    <mergeCell ref="AF100:AM101"/>
    <mergeCell ref="V111:W112"/>
    <mergeCell ref="AB111:AE112"/>
    <mergeCell ref="AF111:AG112"/>
    <mergeCell ref="AH111:AM112"/>
    <mergeCell ref="X115:X119"/>
    <mergeCell ref="Y115:AM119"/>
    <mergeCell ref="F116:S117"/>
    <mergeCell ref="G120:L121"/>
    <mergeCell ref="X120:X121"/>
    <mergeCell ref="Y120:AM121"/>
    <mergeCell ref="F162:U165"/>
    <mergeCell ref="X162:AM163"/>
    <mergeCell ref="X164:Y165"/>
    <mergeCell ref="Z164:AA165"/>
    <mergeCell ref="AB164:AE165"/>
    <mergeCell ref="AF164:AG165"/>
    <mergeCell ref="AH164:AM165"/>
    <mergeCell ref="F122:U125"/>
    <mergeCell ref="V122:W123"/>
    <mergeCell ref="X122:AM123"/>
    <mergeCell ref="V124:W125"/>
    <mergeCell ref="X124:Y125"/>
    <mergeCell ref="Z124:AA125"/>
    <mergeCell ref="AB124:AE125"/>
    <mergeCell ref="AF124:AG125"/>
    <mergeCell ref="AH124:AM125"/>
    <mergeCell ref="D126:E127"/>
    <mergeCell ref="V162:W163"/>
    <mergeCell ref="V164:W165"/>
    <mergeCell ref="V151:W152"/>
    <mergeCell ref="AB151:AE152"/>
    <mergeCell ref="AF151:AG152"/>
    <mergeCell ref="B133:V133"/>
    <mergeCell ref="Z133:AE134"/>
    <mergeCell ref="B134:V134"/>
    <mergeCell ref="G138:L138"/>
    <mergeCell ref="X142:X146"/>
    <mergeCell ref="Y142:AM146"/>
    <mergeCell ref="F143:S144"/>
    <mergeCell ref="G147:L148"/>
    <mergeCell ref="X147:X148"/>
    <mergeCell ref="Y147:AM148"/>
    <mergeCell ref="F245:U246"/>
    <mergeCell ref="V245:AE246"/>
    <mergeCell ref="AF245:AM246"/>
    <mergeCell ref="V230:W231"/>
    <mergeCell ref="AB230:AE231"/>
    <mergeCell ref="AF230:AG231"/>
    <mergeCell ref="AH230:AM231"/>
    <mergeCell ref="V186:W187"/>
    <mergeCell ref="F188:U191"/>
    <mergeCell ref="V188:W189"/>
    <mergeCell ref="F211:S212"/>
    <mergeCell ref="T211:U212"/>
    <mergeCell ref="F213:F214"/>
    <mergeCell ref="V213:W214"/>
    <mergeCell ref="AF190:AG191"/>
    <mergeCell ref="B194:U195"/>
    <mergeCell ref="AB194:AE195"/>
    <mergeCell ref="B200:V200"/>
    <mergeCell ref="G204:L204"/>
    <mergeCell ref="AF285:AM286"/>
    <mergeCell ref="V281:W282"/>
    <mergeCell ref="V283:W284"/>
    <mergeCell ref="P270:AM270"/>
    <mergeCell ref="F271:AM272"/>
    <mergeCell ref="D267:E269"/>
    <mergeCell ref="F267:H267"/>
    <mergeCell ref="I267:U267"/>
    <mergeCell ref="F268:S269"/>
    <mergeCell ref="T268:U269"/>
    <mergeCell ref="F250:S251"/>
    <mergeCell ref="T250:U251"/>
    <mergeCell ref="B247:C259"/>
    <mergeCell ref="D247:E251"/>
    <mergeCell ref="F247:H247"/>
    <mergeCell ref="I247:U247"/>
    <mergeCell ref="V247:W251"/>
    <mergeCell ref="D252:E257"/>
    <mergeCell ref="F252:F253"/>
    <mergeCell ref="G270:L270"/>
    <mergeCell ref="X274:X278"/>
    <mergeCell ref="Y274:AM278"/>
    <mergeCell ref="F275:S276"/>
    <mergeCell ref="G279:L280"/>
    <mergeCell ref="X279:X280"/>
    <mergeCell ref="Y279:AM280"/>
    <mergeCell ref="F290:S291"/>
    <mergeCell ref="T290:U291"/>
    <mergeCell ref="D292:E297"/>
    <mergeCell ref="F292:F293"/>
    <mergeCell ref="V292:W293"/>
    <mergeCell ref="F294:U297"/>
    <mergeCell ref="V294:W295"/>
    <mergeCell ref="X294:AM295"/>
    <mergeCell ref="V296:W297"/>
    <mergeCell ref="X296:Y297"/>
    <mergeCell ref="Z296:AA297"/>
    <mergeCell ref="X287:X291"/>
    <mergeCell ref="Y287:AM291"/>
    <mergeCell ref="G292:L293"/>
    <mergeCell ref="X292:X293"/>
    <mergeCell ref="Y292:AM293"/>
    <mergeCell ref="V94:W95"/>
    <mergeCell ref="V81:W82"/>
    <mergeCell ref="V83:W84"/>
    <mergeCell ref="V76:W80"/>
    <mergeCell ref="F79:S80"/>
    <mergeCell ref="T79:U80"/>
    <mergeCell ref="F76:H76"/>
    <mergeCell ref="I76:U76"/>
    <mergeCell ref="F77:S78"/>
    <mergeCell ref="B115:C127"/>
    <mergeCell ref="D115:E119"/>
    <mergeCell ref="F115:H115"/>
    <mergeCell ref="I115:U115"/>
    <mergeCell ref="V115:W119"/>
    <mergeCell ref="F118:S119"/>
    <mergeCell ref="T118:U119"/>
    <mergeCell ref="D120:E125"/>
    <mergeCell ref="F120:F121"/>
    <mergeCell ref="B102:C114"/>
    <mergeCell ref="D102:E106"/>
    <mergeCell ref="F102:H102"/>
    <mergeCell ref="I102:U102"/>
    <mergeCell ref="V102:W106"/>
    <mergeCell ref="F105:S106"/>
    <mergeCell ref="T105:U106"/>
    <mergeCell ref="D107:E112"/>
    <mergeCell ref="F107:F108"/>
    <mergeCell ref="V107:W108"/>
    <mergeCell ref="F109:U112"/>
    <mergeCell ref="V109:W110"/>
    <mergeCell ref="X109:AM110"/>
    <mergeCell ref="X111:Y112"/>
    <mergeCell ref="Z111:AA112"/>
    <mergeCell ref="D232:E233"/>
    <mergeCell ref="F232:U233"/>
    <mergeCell ref="V232:AE233"/>
    <mergeCell ref="AF232:AM233"/>
    <mergeCell ref="B181:C193"/>
    <mergeCell ref="D181:E185"/>
    <mergeCell ref="F181:H181"/>
    <mergeCell ref="I181:U181"/>
    <mergeCell ref="V181:W185"/>
    <mergeCell ref="F184:S185"/>
    <mergeCell ref="T184:U185"/>
    <mergeCell ref="D186:E191"/>
    <mergeCell ref="F186:F187"/>
    <mergeCell ref="B155:C167"/>
    <mergeCell ref="D155:E159"/>
    <mergeCell ref="F155:H155"/>
    <mergeCell ref="I155:U155"/>
    <mergeCell ref="V155:W159"/>
    <mergeCell ref="F158:S159"/>
    <mergeCell ref="T158:U159"/>
    <mergeCell ref="D160:E165"/>
    <mergeCell ref="F160:F161"/>
    <mergeCell ref="V160:W161"/>
    <mergeCell ref="Y267:AM269"/>
    <mergeCell ref="D270:E272"/>
    <mergeCell ref="M270:O270"/>
    <mergeCell ref="AF260:AM261"/>
    <mergeCell ref="AF265:AG266"/>
    <mergeCell ref="V254:W255"/>
    <mergeCell ref="V256:W257"/>
    <mergeCell ref="B234:C246"/>
    <mergeCell ref="D234:E238"/>
    <mergeCell ref="F234:H234"/>
    <mergeCell ref="I234:U234"/>
    <mergeCell ref="V234:W238"/>
    <mergeCell ref="F237:S238"/>
    <mergeCell ref="T237:U238"/>
    <mergeCell ref="D239:E244"/>
    <mergeCell ref="F239:F240"/>
    <mergeCell ref="F241:U244"/>
    <mergeCell ref="V241:W242"/>
    <mergeCell ref="X241:AM242"/>
    <mergeCell ref="V243:W244"/>
    <mergeCell ref="X243:Y244"/>
    <mergeCell ref="Z243:AA244"/>
    <mergeCell ref="AF243:AG244"/>
    <mergeCell ref="AH243:AM244"/>
    <mergeCell ref="D245:E246"/>
    <mergeCell ref="V318:W319"/>
    <mergeCell ref="V320:W321"/>
    <mergeCell ref="B300:C312"/>
    <mergeCell ref="D300:E304"/>
    <mergeCell ref="F300:H300"/>
    <mergeCell ref="I300:U300"/>
    <mergeCell ref="V300:W304"/>
    <mergeCell ref="F303:S304"/>
    <mergeCell ref="T303:U304"/>
    <mergeCell ref="D305:E310"/>
    <mergeCell ref="F305:F306"/>
    <mergeCell ref="B287:C299"/>
    <mergeCell ref="D287:E291"/>
    <mergeCell ref="F287:H287"/>
    <mergeCell ref="I287:U287"/>
    <mergeCell ref="V287:W291"/>
    <mergeCell ref="V305:W306"/>
    <mergeCell ref="AB296:AE297"/>
    <mergeCell ref="AF296:AG297"/>
    <mergeCell ref="AH296:AM297"/>
    <mergeCell ref="D298:E299"/>
    <mergeCell ref="F298:U299"/>
    <mergeCell ref="V298:AE299"/>
    <mergeCell ref="AF298:AM299"/>
    <mergeCell ref="B76:C88"/>
    <mergeCell ref="D76:E80"/>
    <mergeCell ref="Z67:AE68"/>
    <mergeCell ref="AF67:AG68"/>
    <mergeCell ref="AH67:AI68"/>
    <mergeCell ref="AJ67:AJ68"/>
    <mergeCell ref="AK67:AL68"/>
    <mergeCell ref="AM67:AM68"/>
    <mergeCell ref="B69:C74"/>
    <mergeCell ref="D69:E71"/>
    <mergeCell ref="F69:H69"/>
    <mergeCell ref="I69:U69"/>
    <mergeCell ref="V69:X71"/>
    <mergeCell ref="Y69:AM71"/>
    <mergeCell ref="F70:S71"/>
    <mergeCell ref="T70:U71"/>
    <mergeCell ref="D72:E74"/>
    <mergeCell ref="M72:O72"/>
    <mergeCell ref="P72:AM72"/>
    <mergeCell ref="F73:AM74"/>
    <mergeCell ref="B67:V67"/>
    <mergeCell ref="B68:V68"/>
    <mergeCell ref="G72:L72"/>
    <mergeCell ref="F96:U99"/>
    <mergeCell ref="V96:W97"/>
    <mergeCell ref="X96:AM97"/>
    <mergeCell ref="V98:W99"/>
    <mergeCell ref="X98:Y99"/>
    <mergeCell ref="Z98:AA99"/>
    <mergeCell ref="D81:E86"/>
    <mergeCell ref="F81:F82"/>
    <mergeCell ref="F83:U86"/>
    <mergeCell ref="X83:AM84"/>
    <mergeCell ref="V85:W86"/>
    <mergeCell ref="X85:Y86"/>
    <mergeCell ref="Z85:AA86"/>
    <mergeCell ref="AB85:AE86"/>
    <mergeCell ref="AF85:AG86"/>
    <mergeCell ref="AH85:AM86"/>
    <mergeCell ref="F126:U127"/>
    <mergeCell ref="V126:AE127"/>
    <mergeCell ref="AF126:AM127"/>
    <mergeCell ref="B128:U129"/>
    <mergeCell ref="AB128:AE129"/>
    <mergeCell ref="AF128:AM129"/>
    <mergeCell ref="B130:E131"/>
    <mergeCell ref="F130:K131"/>
    <mergeCell ref="L130:O131"/>
    <mergeCell ref="P130:U131"/>
    <mergeCell ref="W130:W131"/>
    <mergeCell ref="X130:Z131"/>
    <mergeCell ref="AA130:AA131"/>
    <mergeCell ref="AB130:AH131"/>
    <mergeCell ref="AI130:AI131"/>
    <mergeCell ref="AJ130:AM131"/>
    <mergeCell ref="D87:E88"/>
    <mergeCell ref="F87:U88"/>
    <mergeCell ref="V87:AE88"/>
    <mergeCell ref="AF87:AM88"/>
    <mergeCell ref="B89:C101"/>
    <mergeCell ref="D89:E93"/>
    <mergeCell ref="F89:H89"/>
    <mergeCell ref="I89:U89"/>
    <mergeCell ref="V89:W93"/>
    <mergeCell ref="F92:S93"/>
    <mergeCell ref="T92:U93"/>
    <mergeCell ref="D94:E99"/>
    <mergeCell ref="F94:F95"/>
    <mergeCell ref="Z151:AA152"/>
    <mergeCell ref="D153:E154"/>
    <mergeCell ref="AF133:AG134"/>
    <mergeCell ref="AH133:AI134"/>
    <mergeCell ref="AJ133:AJ134"/>
    <mergeCell ref="AK133:AL134"/>
    <mergeCell ref="AM133:AM134"/>
    <mergeCell ref="B135:C140"/>
    <mergeCell ref="D135:E137"/>
    <mergeCell ref="F135:H135"/>
    <mergeCell ref="I135:U135"/>
    <mergeCell ref="V135:X137"/>
    <mergeCell ref="Y135:AM137"/>
    <mergeCell ref="F136:S137"/>
    <mergeCell ref="T136:U137"/>
    <mergeCell ref="M138:O138"/>
    <mergeCell ref="P138:AM138"/>
    <mergeCell ref="F139:AM140"/>
    <mergeCell ref="F153:U154"/>
    <mergeCell ref="V153:AE154"/>
    <mergeCell ref="AF153:AM154"/>
    <mergeCell ref="D138:E140"/>
    <mergeCell ref="AH151:AM152"/>
    <mergeCell ref="D166:E167"/>
    <mergeCell ref="F166:U167"/>
    <mergeCell ref="V166:AE167"/>
    <mergeCell ref="AF166:AM167"/>
    <mergeCell ref="B168:C180"/>
    <mergeCell ref="D168:E172"/>
    <mergeCell ref="F168:H168"/>
    <mergeCell ref="I168:U168"/>
    <mergeCell ref="V168:W172"/>
    <mergeCell ref="B142:C154"/>
    <mergeCell ref="D142:E146"/>
    <mergeCell ref="F142:H142"/>
    <mergeCell ref="I142:U142"/>
    <mergeCell ref="V142:W146"/>
    <mergeCell ref="F145:S146"/>
    <mergeCell ref="T145:U146"/>
    <mergeCell ref="D147:E152"/>
    <mergeCell ref="F147:F148"/>
    <mergeCell ref="V147:W148"/>
    <mergeCell ref="F149:U152"/>
    <mergeCell ref="V149:W150"/>
    <mergeCell ref="X149:AM150"/>
    <mergeCell ref="X151:Y152"/>
    <mergeCell ref="AF194:AM195"/>
    <mergeCell ref="B196:E197"/>
    <mergeCell ref="F196:K197"/>
    <mergeCell ref="L196:O197"/>
    <mergeCell ref="P196:U197"/>
    <mergeCell ref="W196:W197"/>
    <mergeCell ref="X196:Z197"/>
    <mergeCell ref="AA196:AA197"/>
    <mergeCell ref="AB196:AH197"/>
    <mergeCell ref="AI196:AI197"/>
    <mergeCell ref="AJ196:AM197"/>
    <mergeCell ref="X188:AM189"/>
    <mergeCell ref="V190:W191"/>
    <mergeCell ref="X190:Y191"/>
    <mergeCell ref="Z190:AA191"/>
    <mergeCell ref="AB190:AE191"/>
    <mergeCell ref="AH190:AM191"/>
    <mergeCell ref="D192:E193"/>
    <mergeCell ref="F192:U193"/>
    <mergeCell ref="V192:AE193"/>
    <mergeCell ref="AF192:AM193"/>
    <mergeCell ref="X228:AM229"/>
    <mergeCell ref="X230:Y231"/>
    <mergeCell ref="Z199:AE200"/>
    <mergeCell ref="AF199:AG200"/>
    <mergeCell ref="AH199:AI200"/>
    <mergeCell ref="AJ199:AJ200"/>
    <mergeCell ref="AK199:AL200"/>
    <mergeCell ref="AM199:AM200"/>
    <mergeCell ref="B201:C206"/>
    <mergeCell ref="D201:E203"/>
    <mergeCell ref="F201:H201"/>
    <mergeCell ref="I201:U201"/>
    <mergeCell ref="V201:X203"/>
    <mergeCell ref="Y201:AM203"/>
    <mergeCell ref="F202:S203"/>
    <mergeCell ref="T202:U203"/>
    <mergeCell ref="D204:E206"/>
    <mergeCell ref="M204:O204"/>
    <mergeCell ref="P204:AM204"/>
    <mergeCell ref="F205:AM206"/>
    <mergeCell ref="Z230:AA231"/>
    <mergeCell ref="D213:E218"/>
    <mergeCell ref="X208:X212"/>
    <mergeCell ref="Y208:AM212"/>
    <mergeCell ref="F209:S210"/>
    <mergeCell ref="G213:L214"/>
    <mergeCell ref="X213:X214"/>
    <mergeCell ref="Y213:AM214"/>
    <mergeCell ref="F254:U257"/>
    <mergeCell ref="X254:AM255"/>
    <mergeCell ref="X256:Y257"/>
    <mergeCell ref="Z256:AA257"/>
    <mergeCell ref="AB256:AE257"/>
    <mergeCell ref="AF256:AG257"/>
    <mergeCell ref="AH256:AM257"/>
    <mergeCell ref="B208:C220"/>
    <mergeCell ref="D208:E212"/>
    <mergeCell ref="F208:H208"/>
    <mergeCell ref="I208:U208"/>
    <mergeCell ref="V208:W212"/>
    <mergeCell ref="B221:C233"/>
    <mergeCell ref="D221:E225"/>
    <mergeCell ref="V221:W225"/>
    <mergeCell ref="F224:S225"/>
    <mergeCell ref="T224:U225"/>
    <mergeCell ref="D226:E231"/>
    <mergeCell ref="F226:F227"/>
    <mergeCell ref="F228:U231"/>
    <mergeCell ref="Z283:AA284"/>
    <mergeCell ref="AB283:AE284"/>
    <mergeCell ref="AF283:AG284"/>
    <mergeCell ref="AH283:AM284"/>
    <mergeCell ref="D285:E286"/>
    <mergeCell ref="F285:U286"/>
    <mergeCell ref="V285:AE286"/>
    <mergeCell ref="D258:E259"/>
    <mergeCell ref="F258:U259"/>
    <mergeCell ref="V258:AE259"/>
    <mergeCell ref="AF258:AM259"/>
    <mergeCell ref="B260:U261"/>
    <mergeCell ref="AB260:AE261"/>
    <mergeCell ref="B262:E263"/>
    <mergeCell ref="F262:K263"/>
    <mergeCell ref="L262:O263"/>
    <mergeCell ref="P262:U263"/>
    <mergeCell ref="W262:W263"/>
    <mergeCell ref="X262:Z263"/>
    <mergeCell ref="AA262:AA263"/>
    <mergeCell ref="AB262:AH263"/>
    <mergeCell ref="AI262:AI263"/>
    <mergeCell ref="AJ262:AM263"/>
    <mergeCell ref="Z265:AE266"/>
    <mergeCell ref="AH265:AI266"/>
    <mergeCell ref="AJ265:AJ266"/>
    <mergeCell ref="AK265:AL266"/>
    <mergeCell ref="AM265:AM266"/>
    <mergeCell ref="B267:C272"/>
    <mergeCell ref="V267:X269"/>
    <mergeCell ref="F320:U323"/>
    <mergeCell ref="X320:AM321"/>
    <mergeCell ref="V322:W323"/>
    <mergeCell ref="X322:Y323"/>
    <mergeCell ref="Z322:AA323"/>
    <mergeCell ref="AB322:AE323"/>
    <mergeCell ref="AF322:AG323"/>
    <mergeCell ref="AH322:AM323"/>
    <mergeCell ref="B274:C286"/>
    <mergeCell ref="D274:E278"/>
    <mergeCell ref="F274:H274"/>
    <mergeCell ref="I274:U274"/>
    <mergeCell ref="V274:W278"/>
    <mergeCell ref="F277:S278"/>
    <mergeCell ref="T277:U278"/>
    <mergeCell ref="D279:E284"/>
    <mergeCell ref="F279:F280"/>
    <mergeCell ref="F281:U284"/>
    <mergeCell ref="X281:AM282"/>
    <mergeCell ref="X283:Y284"/>
    <mergeCell ref="F318:F319"/>
    <mergeCell ref="D324:E325"/>
    <mergeCell ref="F324:U325"/>
    <mergeCell ref="V324:AE325"/>
    <mergeCell ref="AF324:AM325"/>
    <mergeCell ref="B326:U327"/>
    <mergeCell ref="AB326:AE327"/>
    <mergeCell ref="AF326:AM327"/>
    <mergeCell ref="B328:E329"/>
    <mergeCell ref="F328:K329"/>
    <mergeCell ref="L328:O329"/>
    <mergeCell ref="P328:U329"/>
    <mergeCell ref="W328:W329"/>
    <mergeCell ref="F182:S183"/>
    <mergeCell ref="F156:S157"/>
    <mergeCell ref="F11:S12"/>
    <mergeCell ref="F24:S25"/>
    <mergeCell ref="F37:S38"/>
    <mergeCell ref="F50:S51"/>
    <mergeCell ref="F611:U614"/>
    <mergeCell ref="V611:W612"/>
    <mergeCell ref="X611:AM612"/>
    <mergeCell ref="V613:W614"/>
    <mergeCell ref="X613:Y614"/>
    <mergeCell ref="B597:C602"/>
    <mergeCell ref="D597:E599"/>
    <mergeCell ref="F597:H597"/>
    <mergeCell ref="I597:U597"/>
    <mergeCell ref="V597:X599"/>
    <mergeCell ref="Y597:AM599"/>
    <mergeCell ref="F598:S599"/>
    <mergeCell ref="T598:U599"/>
    <mergeCell ref="D600:E602"/>
    <mergeCell ref="M600:O600"/>
    <mergeCell ref="P600:AM600"/>
    <mergeCell ref="F601:AM602"/>
    <mergeCell ref="G600:L600"/>
    <mergeCell ref="X604:X608"/>
    <mergeCell ref="Y604:AM608"/>
    <mergeCell ref="G609:L610"/>
    <mergeCell ref="X609:X610"/>
    <mergeCell ref="Y609:AM610"/>
    <mergeCell ref="B617:C629"/>
    <mergeCell ref="D617:E621"/>
    <mergeCell ref="F617:H617"/>
    <mergeCell ref="I617:U617"/>
    <mergeCell ref="V617:W621"/>
    <mergeCell ref="F618:S619"/>
    <mergeCell ref="F620:S621"/>
    <mergeCell ref="T620:U621"/>
    <mergeCell ref="D622:E627"/>
    <mergeCell ref="F622:F623"/>
    <mergeCell ref="V622:W623"/>
    <mergeCell ref="B604:C616"/>
    <mergeCell ref="D604:E608"/>
    <mergeCell ref="F604:H604"/>
    <mergeCell ref="I604:U604"/>
    <mergeCell ref="V604:W608"/>
    <mergeCell ref="F605:S606"/>
    <mergeCell ref="F607:S608"/>
    <mergeCell ref="T607:U608"/>
    <mergeCell ref="D609:E614"/>
    <mergeCell ref="F609:F610"/>
    <mergeCell ref="V609:W610"/>
    <mergeCell ref="F624:U627"/>
    <mergeCell ref="V624:W625"/>
    <mergeCell ref="X624:AM625"/>
    <mergeCell ref="V626:W627"/>
    <mergeCell ref="X626:Y627"/>
    <mergeCell ref="Z626:AA627"/>
    <mergeCell ref="AB626:AE627"/>
    <mergeCell ref="AF626:AG627"/>
    <mergeCell ref="AH626:AM627"/>
    <mergeCell ref="Z613:AA614"/>
    <mergeCell ref="AB613:AE614"/>
    <mergeCell ref="AF613:AG614"/>
    <mergeCell ref="AH613:AM614"/>
    <mergeCell ref="D615:E616"/>
    <mergeCell ref="F615:U616"/>
    <mergeCell ref="V615:AE616"/>
    <mergeCell ref="AF615:AM616"/>
    <mergeCell ref="X617:X621"/>
    <mergeCell ref="Y617:AM621"/>
    <mergeCell ref="G622:L623"/>
    <mergeCell ref="X622:X623"/>
    <mergeCell ref="Y622:AM623"/>
    <mergeCell ref="B630:C642"/>
    <mergeCell ref="D630:E634"/>
    <mergeCell ref="F630:H630"/>
    <mergeCell ref="I630:U630"/>
    <mergeCell ref="V630:W634"/>
    <mergeCell ref="F631:S632"/>
    <mergeCell ref="F633:S634"/>
    <mergeCell ref="T633:U634"/>
    <mergeCell ref="D635:E640"/>
    <mergeCell ref="F635:F636"/>
    <mergeCell ref="V635:W636"/>
    <mergeCell ref="F637:U640"/>
    <mergeCell ref="X630:X634"/>
    <mergeCell ref="Y630:AM634"/>
    <mergeCell ref="G635:L636"/>
    <mergeCell ref="X635:X636"/>
    <mergeCell ref="Y635:AM636"/>
    <mergeCell ref="X650:AM651"/>
    <mergeCell ref="V652:W653"/>
    <mergeCell ref="X652:Y653"/>
    <mergeCell ref="V637:W638"/>
    <mergeCell ref="X637:AM638"/>
    <mergeCell ref="V639:W640"/>
    <mergeCell ref="X639:Y640"/>
    <mergeCell ref="Z639:AA640"/>
    <mergeCell ref="AB639:AE640"/>
    <mergeCell ref="AF639:AG640"/>
    <mergeCell ref="AH639:AM640"/>
    <mergeCell ref="D641:E642"/>
    <mergeCell ref="F641:U642"/>
    <mergeCell ref="V641:AE642"/>
    <mergeCell ref="AF641:AM642"/>
    <mergeCell ref="D628:E629"/>
    <mergeCell ref="F628:U629"/>
    <mergeCell ref="V628:AE629"/>
    <mergeCell ref="AF628:AM629"/>
    <mergeCell ref="X643:X647"/>
    <mergeCell ref="Y643:AM647"/>
    <mergeCell ref="G648:L649"/>
    <mergeCell ref="X648:X649"/>
    <mergeCell ref="Y648:AM649"/>
    <mergeCell ref="Z652:AA653"/>
    <mergeCell ref="AB652:AE653"/>
    <mergeCell ref="AF652:AG653"/>
    <mergeCell ref="AH652:AM653"/>
    <mergeCell ref="D654:E655"/>
    <mergeCell ref="F654:U655"/>
    <mergeCell ref="V654:AE655"/>
    <mergeCell ref="AF654:AM655"/>
    <mergeCell ref="B656:U657"/>
    <mergeCell ref="AB656:AE657"/>
    <mergeCell ref="AF656:AM657"/>
    <mergeCell ref="B643:C655"/>
    <mergeCell ref="D643:E647"/>
    <mergeCell ref="F643:H643"/>
    <mergeCell ref="I643:U643"/>
    <mergeCell ref="V643:W647"/>
    <mergeCell ref="F644:S645"/>
    <mergeCell ref="F646:S647"/>
    <mergeCell ref="T646:U647"/>
    <mergeCell ref="D648:E653"/>
    <mergeCell ref="F648:F649"/>
    <mergeCell ref="V648:W649"/>
    <mergeCell ref="F650:U653"/>
    <mergeCell ref="V650:W651"/>
    <mergeCell ref="AJ658:AM659"/>
    <mergeCell ref="Z661:AE662"/>
    <mergeCell ref="AF661:AG662"/>
    <mergeCell ref="AH661:AI662"/>
    <mergeCell ref="AJ661:AJ662"/>
    <mergeCell ref="AK661:AL662"/>
    <mergeCell ref="AM661:AM662"/>
    <mergeCell ref="B658:E659"/>
    <mergeCell ref="F658:K659"/>
    <mergeCell ref="L658:O659"/>
    <mergeCell ref="P658:U659"/>
    <mergeCell ref="W658:W659"/>
    <mergeCell ref="X658:Z659"/>
    <mergeCell ref="AA658:AA659"/>
    <mergeCell ref="AB658:AH659"/>
    <mergeCell ref="AI658:AI659"/>
    <mergeCell ref="B661:V661"/>
    <mergeCell ref="B662:V662"/>
    <mergeCell ref="F677:U680"/>
    <mergeCell ref="V677:W678"/>
    <mergeCell ref="X677:AM678"/>
    <mergeCell ref="V679:W680"/>
    <mergeCell ref="X679:Y680"/>
    <mergeCell ref="B663:C668"/>
    <mergeCell ref="D663:E665"/>
    <mergeCell ref="F663:H663"/>
    <mergeCell ref="I663:U663"/>
    <mergeCell ref="V663:X665"/>
    <mergeCell ref="Y663:AM665"/>
    <mergeCell ref="F664:S665"/>
    <mergeCell ref="T664:U665"/>
    <mergeCell ref="D666:E668"/>
    <mergeCell ref="M666:O666"/>
    <mergeCell ref="P666:AM666"/>
    <mergeCell ref="F667:AM668"/>
    <mergeCell ref="G666:L666"/>
    <mergeCell ref="X670:X674"/>
    <mergeCell ref="Y670:AM674"/>
    <mergeCell ref="G675:L676"/>
    <mergeCell ref="X675:X676"/>
    <mergeCell ref="Y675:AM676"/>
    <mergeCell ref="B683:C695"/>
    <mergeCell ref="D683:E687"/>
    <mergeCell ref="F683:H683"/>
    <mergeCell ref="I683:U683"/>
    <mergeCell ref="V683:W687"/>
    <mergeCell ref="F684:S685"/>
    <mergeCell ref="F686:S687"/>
    <mergeCell ref="T686:U687"/>
    <mergeCell ref="D688:E693"/>
    <mergeCell ref="F688:F689"/>
    <mergeCell ref="V688:W689"/>
    <mergeCell ref="B670:C682"/>
    <mergeCell ref="D670:E674"/>
    <mergeCell ref="F670:H670"/>
    <mergeCell ref="I670:U670"/>
    <mergeCell ref="V670:W674"/>
    <mergeCell ref="F671:S672"/>
    <mergeCell ref="F673:S674"/>
    <mergeCell ref="T673:U674"/>
    <mergeCell ref="D675:E680"/>
    <mergeCell ref="F675:F676"/>
    <mergeCell ref="V675:W676"/>
    <mergeCell ref="F690:U693"/>
    <mergeCell ref="V690:W691"/>
    <mergeCell ref="X690:AM691"/>
    <mergeCell ref="V692:W693"/>
    <mergeCell ref="X692:Y693"/>
    <mergeCell ref="Z692:AA693"/>
    <mergeCell ref="AB692:AE693"/>
    <mergeCell ref="AF692:AG693"/>
    <mergeCell ref="AH692:AM693"/>
    <mergeCell ref="Z679:AA680"/>
    <mergeCell ref="AB679:AE680"/>
    <mergeCell ref="AF679:AG680"/>
    <mergeCell ref="AH679:AM680"/>
    <mergeCell ref="D681:E682"/>
    <mergeCell ref="F681:U682"/>
    <mergeCell ref="V681:AE682"/>
    <mergeCell ref="AF681:AM682"/>
    <mergeCell ref="X683:X687"/>
    <mergeCell ref="Y683:AM687"/>
    <mergeCell ref="G688:L689"/>
    <mergeCell ref="X688:X689"/>
    <mergeCell ref="Y688:AM689"/>
    <mergeCell ref="B696:C708"/>
    <mergeCell ref="D696:E700"/>
    <mergeCell ref="F696:H696"/>
    <mergeCell ref="I696:U696"/>
    <mergeCell ref="V696:W700"/>
    <mergeCell ref="F697:S698"/>
    <mergeCell ref="F699:S700"/>
    <mergeCell ref="T699:U700"/>
    <mergeCell ref="D701:E706"/>
    <mergeCell ref="F701:F702"/>
    <mergeCell ref="V701:W702"/>
    <mergeCell ref="F703:U706"/>
    <mergeCell ref="X696:X700"/>
    <mergeCell ref="Y696:AM700"/>
    <mergeCell ref="G701:L702"/>
    <mergeCell ref="X701:X702"/>
    <mergeCell ref="Y701:AM702"/>
    <mergeCell ref="X716:AM717"/>
    <mergeCell ref="V718:W719"/>
    <mergeCell ref="X718:Y719"/>
    <mergeCell ref="V703:W704"/>
    <mergeCell ref="X703:AM704"/>
    <mergeCell ref="V705:W706"/>
    <mergeCell ref="X705:Y706"/>
    <mergeCell ref="Z705:AA706"/>
    <mergeCell ref="AB705:AE706"/>
    <mergeCell ref="AF705:AG706"/>
    <mergeCell ref="AH705:AM706"/>
    <mergeCell ref="D707:E708"/>
    <mergeCell ref="F707:U708"/>
    <mergeCell ref="V707:AE708"/>
    <mergeCell ref="AF707:AM708"/>
    <mergeCell ref="D694:E695"/>
    <mergeCell ref="F694:U695"/>
    <mergeCell ref="V694:AE695"/>
    <mergeCell ref="AF694:AM695"/>
    <mergeCell ref="X709:X713"/>
    <mergeCell ref="Y709:AM713"/>
    <mergeCell ref="G714:L715"/>
    <mergeCell ref="X714:X715"/>
    <mergeCell ref="Y714:AM715"/>
    <mergeCell ref="Z718:AA719"/>
    <mergeCell ref="AB718:AE719"/>
    <mergeCell ref="AF718:AG719"/>
    <mergeCell ref="AH718:AM719"/>
    <mergeCell ref="D720:E721"/>
    <mergeCell ref="F720:U721"/>
    <mergeCell ref="V720:AE721"/>
    <mergeCell ref="AF720:AM721"/>
    <mergeCell ref="B722:U723"/>
    <mergeCell ref="AB722:AE723"/>
    <mergeCell ref="AF722:AM723"/>
    <mergeCell ref="B709:C721"/>
    <mergeCell ref="D709:E713"/>
    <mergeCell ref="F709:H709"/>
    <mergeCell ref="I709:U709"/>
    <mergeCell ref="V709:W713"/>
    <mergeCell ref="F710:S711"/>
    <mergeCell ref="F712:S713"/>
    <mergeCell ref="T712:U713"/>
    <mergeCell ref="D714:E719"/>
    <mergeCell ref="F714:F715"/>
    <mergeCell ref="V714:W715"/>
    <mergeCell ref="F716:U719"/>
    <mergeCell ref="V716:W717"/>
    <mergeCell ref="AJ724:AM725"/>
    <mergeCell ref="Z727:AE728"/>
    <mergeCell ref="AF727:AG728"/>
    <mergeCell ref="AH727:AI728"/>
    <mergeCell ref="AJ727:AJ728"/>
    <mergeCell ref="AK727:AL728"/>
    <mergeCell ref="AM727:AM728"/>
    <mergeCell ref="B724:E725"/>
    <mergeCell ref="F724:K725"/>
    <mergeCell ref="L724:O725"/>
    <mergeCell ref="P724:U725"/>
    <mergeCell ref="W724:W725"/>
    <mergeCell ref="X724:Z725"/>
    <mergeCell ref="AA724:AA725"/>
    <mergeCell ref="AB724:AH725"/>
    <mergeCell ref="AI724:AI725"/>
    <mergeCell ref="B727:V727"/>
    <mergeCell ref="B728:V728"/>
    <mergeCell ref="F743:U746"/>
    <mergeCell ref="V743:W744"/>
    <mergeCell ref="X743:AM744"/>
    <mergeCell ref="V745:W746"/>
    <mergeCell ref="X745:Y746"/>
    <mergeCell ref="B729:C734"/>
    <mergeCell ref="D729:E731"/>
    <mergeCell ref="F729:H729"/>
    <mergeCell ref="I729:U729"/>
    <mergeCell ref="V729:X731"/>
    <mergeCell ref="Y729:AM731"/>
    <mergeCell ref="F730:S731"/>
    <mergeCell ref="T730:U731"/>
    <mergeCell ref="D732:E734"/>
    <mergeCell ref="M732:O732"/>
    <mergeCell ref="P732:AM732"/>
    <mergeCell ref="F733:AM734"/>
    <mergeCell ref="G732:L732"/>
    <mergeCell ref="X736:X740"/>
    <mergeCell ref="Y736:AM740"/>
    <mergeCell ref="G741:L742"/>
    <mergeCell ref="X741:X742"/>
    <mergeCell ref="Y741:AM742"/>
    <mergeCell ref="B749:C761"/>
    <mergeCell ref="D749:E753"/>
    <mergeCell ref="F749:H749"/>
    <mergeCell ref="I749:U749"/>
    <mergeCell ref="V749:W753"/>
    <mergeCell ref="F750:S751"/>
    <mergeCell ref="F752:S753"/>
    <mergeCell ref="T752:U753"/>
    <mergeCell ref="D754:E759"/>
    <mergeCell ref="F754:F755"/>
    <mergeCell ref="V754:W755"/>
    <mergeCell ref="B736:C748"/>
    <mergeCell ref="D736:E740"/>
    <mergeCell ref="F736:H736"/>
    <mergeCell ref="I736:U736"/>
    <mergeCell ref="V736:W740"/>
    <mergeCell ref="F737:S738"/>
    <mergeCell ref="F739:S740"/>
    <mergeCell ref="T739:U740"/>
    <mergeCell ref="D741:E746"/>
    <mergeCell ref="F741:F742"/>
    <mergeCell ref="V741:W742"/>
    <mergeCell ref="F756:U759"/>
    <mergeCell ref="V756:W757"/>
    <mergeCell ref="X756:AM757"/>
    <mergeCell ref="V758:W759"/>
    <mergeCell ref="X758:Y759"/>
    <mergeCell ref="Z758:AA759"/>
    <mergeCell ref="AB758:AE759"/>
    <mergeCell ref="AF758:AG759"/>
    <mergeCell ref="AH758:AM759"/>
    <mergeCell ref="Z745:AA746"/>
    <mergeCell ref="AB745:AE746"/>
    <mergeCell ref="AF745:AG746"/>
    <mergeCell ref="AH745:AM746"/>
    <mergeCell ref="D747:E748"/>
    <mergeCell ref="F747:U748"/>
    <mergeCell ref="V747:AE748"/>
    <mergeCell ref="AF747:AM748"/>
    <mergeCell ref="X749:X753"/>
    <mergeCell ref="Y749:AM753"/>
    <mergeCell ref="G754:L755"/>
    <mergeCell ref="X754:X755"/>
    <mergeCell ref="Y754:AM755"/>
    <mergeCell ref="B762:C774"/>
    <mergeCell ref="D762:E766"/>
    <mergeCell ref="F762:H762"/>
    <mergeCell ref="I762:U762"/>
    <mergeCell ref="V762:W766"/>
    <mergeCell ref="F763:S764"/>
    <mergeCell ref="F765:S766"/>
    <mergeCell ref="T765:U766"/>
    <mergeCell ref="D767:E772"/>
    <mergeCell ref="F767:F768"/>
    <mergeCell ref="V767:W768"/>
    <mergeCell ref="F769:U772"/>
    <mergeCell ref="X762:X766"/>
    <mergeCell ref="Y762:AM766"/>
    <mergeCell ref="G767:L768"/>
    <mergeCell ref="X767:X768"/>
    <mergeCell ref="Y767:AM768"/>
    <mergeCell ref="X782:AM783"/>
    <mergeCell ref="V784:W785"/>
    <mergeCell ref="X784:Y785"/>
    <mergeCell ref="V769:W770"/>
    <mergeCell ref="X769:AM770"/>
    <mergeCell ref="V771:W772"/>
    <mergeCell ref="X771:Y772"/>
    <mergeCell ref="Z771:AA772"/>
    <mergeCell ref="AB771:AE772"/>
    <mergeCell ref="AF771:AG772"/>
    <mergeCell ref="AH771:AM772"/>
    <mergeCell ref="D773:E774"/>
    <mergeCell ref="F773:U774"/>
    <mergeCell ref="V773:AE774"/>
    <mergeCell ref="AF773:AM774"/>
    <mergeCell ref="D760:E761"/>
    <mergeCell ref="F760:U761"/>
    <mergeCell ref="V760:AE761"/>
    <mergeCell ref="AF760:AM761"/>
    <mergeCell ref="X775:X779"/>
    <mergeCell ref="Y775:AM779"/>
    <mergeCell ref="G780:L781"/>
    <mergeCell ref="X780:X781"/>
    <mergeCell ref="Y780:AM781"/>
    <mergeCell ref="Z784:AA785"/>
    <mergeCell ref="AB784:AE785"/>
    <mergeCell ref="AF784:AG785"/>
    <mergeCell ref="AH784:AM785"/>
    <mergeCell ref="D786:E787"/>
    <mergeCell ref="F786:U787"/>
    <mergeCell ref="V786:AE787"/>
    <mergeCell ref="AF786:AM787"/>
    <mergeCell ref="B788:U789"/>
    <mergeCell ref="AB788:AE789"/>
    <mergeCell ref="AF788:AM789"/>
    <mergeCell ref="B775:C787"/>
    <mergeCell ref="D775:E779"/>
    <mergeCell ref="F775:H775"/>
    <mergeCell ref="I775:U775"/>
    <mergeCell ref="V775:W779"/>
    <mergeCell ref="F776:S777"/>
    <mergeCell ref="F778:S779"/>
    <mergeCell ref="T778:U779"/>
    <mergeCell ref="D780:E785"/>
    <mergeCell ref="F780:F781"/>
    <mergeCell ref="V780:W781"/>
    <mergeCell ref="F782:U785"/>
    <mergeCell ref="V782:W783"/>
    <mergeCell ref="AJ790:AM791"/>
    <mergeCell ref="Z793:AE794"/>
    <mergeCell ref="AF793:AG794"/>
    <mergeCell ref="AH793:AI794"/>
    <mergeCell ref="AJ793:AJ794"/>
    <mergeCell ref="AK793:AL794"/>
    <mergeCell ref="AM793:AM794"/>
    <mergeCell ref="B790:E791"/>
    <mergeCell ref="F790:K791"/>
    <mergeCell ref="L790:O791"/>
    <mergeCell ref="P790:U791"/>
    <mergeCell ref="W790:W791"/>
    <mergeCell ref="X790:Z791"/>
    <mergeCell ref="AA790:AA791"/>
    <mergeCell ref="AB790:AH791"/>
    <mergeCell ref="AI790:AI791"/>
    <mergeCell ref="B793:V793"/>
    <mergeCell ref="B794:V794"/>
    <mergeCell ref="F809:U812"/>
    <mergeCell ref="V809:W810"/>
    <mergeCell ref="X809:AM810"/>
    <mergeCell ref="V811:W812"/>
    <mergeCell ref="X811:Y812"/>
    <mergeCell ref="B795:C800"/>
    <mergeCell ref="D795:E797"/>
    <mergeCell ref="F795:H795"/>
    <mergeCell ref="I795:U795"/>
    <mergeCell ref="V795:X797"/>
    <mergeCell ref="Y795:AM797"/>
    <mergeCell ref="F796:S797"/>
    <mergeCell ref="T796:U797"/>
    <mergeCell ref="D798:E800"/>
    <mergeCell ref="M798:O798"/>
    <mergeCell ref="P798:AM798"/>
    <mergeCell ref="F799:AM800"/>
    <mergeCell ref="G798:L798"/>
    <mergeCell ref="X802:X806"/>
    <mergeCell ref="Y802:AM806"/>
    <mergeCell ref="G807:L808"/>
    <mergeCell ref="X807:X808"/>
    <mergeCell ref="Y807:AM808"/>
    <mergeCell ref="B815:C827"/>
    <mergeCell ref="D815:E819"/>
    <mergeCell ref="F815:H815"/>
    <mergeCell ref="I815:U815"/>
    <mergeCell ref="V815:W819"/>
    <mergeCell ref="F816:S817"/>
    <mergeCell ref="F818:S819"/>
    <mergeCell ref="T818:U819"/>
    <mergeCell ref="D820:E825"/>
    <mergeCell ref="F820:F821"/>
    <mergeCell ref="V820:W821"/>
    <mergeCell ref="B802:C814"/>
    <mergeCell ref="D802:E806"/>
    <mergeCell ref="F802:H802"/>
    <mergeCell ref="I802:U802"/>
    <mergeCell ref="V802:W806"/>
    <mergeCell ref="F803:S804"/>
    <mergeCell ref="F805:S806"/>
    <mergeCell ref="T805:U806"/>
    <mergeCell ref="D807:E812"/>
    <mergeCell ref="F807:F808"/>
    <mergeCell ref="V807:W808"/>
    <mergeCell ref="F822:U825"/>
    <mergeCell ref="V822:W823"/>
    <mergeCell ref="X822:AM823"/>
    <mergeCell ref="V824:W825"/>
    <mergeCell ref="X824:Y825"/>
    <mergeCell ref="Z824:AA825"/>
    <mergeCell ref="AB824:AE825"/>
    <mergeCell ref="AF824:AG825"/>
    <mergeCell ref="AH824:AM825"/>
    <mergeCell ref="Z811:AA812"/>
    <mergeCell ref="AB811:AE812"/>
    <mergeCell ref="AF811:AG812"/>
    <mergeCell ref="AH811:AM812"/>
    <mergeCell ref="D813:E814"/>
    <mergeCell ref="F813:U814"/>
    <mergeCell ref="V813:AE814"/>
    <mergeCell ref="AF813:AM814"/>
    <mergeCell ref="X815:X819"/>
    <mergeCell ref="Y815:AM819"/>
    <mergeCell ref="G820:L821"/>
    <mergeCell ref="X820:X821"/>
    <mergeCell ref="Y820:AM821"/>
    <mergeCell ref="B828:C840"/>
    <mergeCell ref="D828:E832"/>
    <mergeCell ref="F828:H828"/>
    <mergeCell ref="I828:U828"/>
    <mergeCell ref="V828:W832"/>
    <mergeCell ref="F829:S830"/>
    <mergeCell ref="F831:S832"/>
    <mergeCell ref="T831:U832"/>
    <mergeCell ref="D833:E838"/>
    <mergeCell ref="F833:F834"/>
    <mergeCell ref="V833:W834"/>
    <mergeCell ref="F835:U838"/>
    <mergeCell ref="X828:X832"/>
    <mergeCell ref="Y828:AM832"/>
    <mergeCell ref="G833:L834"/>
    <mergeCell ref="X833:X834"/>
    <mergeCell ref="Y833:AM834"/>
    <mergeCell ref="X848:AM849"/>
    <mergeCell ref="V850:W851"/>
    <mergeCell ref="X850:Y851"/>
    <mergeCell ref="V835:W836"/>
    <mergeCell ref="X835:AM836"/>
    <mergeCell ref="V837:W838"/>
    <mergeCell ref="X837:Y838"/>
    <mergeCell ref="Z837:AA838"/>
    <mergeCell ref="AB837:AE838"/>
    <mergeCell ref="AF837:AG838"/>
    <mergeCell ref="AH837:AM838"/>
    <mergeCell ref="D839:E840"/>
    <mergeCell ref="F839:U840"/>
    <mergeCell ref="V839:AE840"/>
    <mergeCell ref="AF839:AM840"/>
    <mergeCell ref="D826:E827"/>
    <mergeCell ref="F826:U827"/>
    <mergeCell ref="V826:AE827"/>
    <mergeCell ref="AF826:AM827"/>
    <mergeCell ref="X841:X845"/>
    <mergeCell ref="Y841:AM845"/>
    <mergeCell ref="G846:L847"/>
    <mergeCell ref="X846:X847"/>
    <mergeCell ref="Y846:AM847"/>
    <mergeCell ref="Z850:AA851"/>
    <mergeCell ref="AB850:AE851"/>
    <mergeCell ref="AF850:AG851"/>
    <mergeCell ref="AH850:AM851"/>
    <mergeCell ref="D852:E853"/>
    <mergeCell ref="F852:U853"/>
    <mergeCell ref="V852:AE853"/>
    <mergeCell ref="AF852:AM853"/>
    <mergeCell ref="B854:U855"/>
    <mergeCell ref="AB854:AE855"/>
    <mergeCell ref="AF854:AM855"/>
    <mergeCell ref="B841:C853"/>
    <mergeCell ref="D841:E845"/>
    <mergeCell ref="F841:H841"/>
    <mergeCell ref="I841:U841"/>
    <mergeCell ref="V841:W845"/>
    <mergeCell ref="F842:S843"/>
    <mergeCell ref="F844:S845"/>
    <mergeCell ref="T844:U845"/>
    <mergeCell ref="D846:E851"/>
    <mergeCell ref="F846:F847"/>
    <mergeCell ref="V846:W847"/>
    <mergeCell ref="F848:U851"/>
    <mergeCell ref="V848:W849"/>
    <mergeCell ref="AJ856:AM857"/>
    <mergeCell ref="Z859:AE860"/>
    <mergeCell ref="AF859:AG860"/>
    <mergeCell ref="AH859:AI860"/>
    <mergeCell ref="AJ859:AJ860"/>
    <mergeCell ref="AK859:AL860"/>
    <mergeCell ref="AM859:AM860"/>
    <mergeCell ref="B856:E857"/>
    <mergeCell ref="F856:K857"/>
    <mergeCell ref="L856:O857"/>
    <mergeCell ref="P856:U857"/>
    <mergeCell ref="W856:W857"/>
    <mergeCell ref="X856:Z857"/>
    <mergeCell ref="AA856:AA857"/>
    <mergeCell ref="AB856:AH857"/>
    <mergeCell ref="AI856:AI857"/>
    <mergeCell ref="B859:V859"/>
    <mergeCell ref="B860:V860"/>
    <mergeCell ref="F875:U878"/>
    <mergeCell ref="V875:W876"/>
    <mergeCell ref="X875:AM876"/>
    <mergeCell ref="V877:W878"/>
    <mergeCell ref="X877:Y878"/>
    <mergeCell ref="B861:C866"/>
    <mergeCell ref="D861:E863"/>
    <mergeCell ref="F861:H861"/>
    <mergeCell ref="I861:U861"/>
    <mergeCell ref="V861:X863"/>
    <mergeCell ref="Y861:AM863"/>
    <mergeCell ref="F862:S863"/>
    <mergeCell ref="T862:U863"/>
    <mergeCell ref="D864:E866"/>
    <mergeCell ref="M864:O864"/>
    <mergeCell ref="P864:AM864"/>
    <mergeCell ref="F865:AM866"/>
    <mergeCell ref="G864:L864"/>
    <mergeCell ref="X868:X872"/>
    <mergeCell ref="Y868:AM872"/>
    <mergeCell ref="G873:L874"/>
    <mergeCell ref="X873:X874"/>
    <mergeCell ref="Y873:AM874"/>
    <mergeCell ref="B881:C893"/>
    <mergeCell ref="D881:E885"/>
    <mergeCell ref="F881:H881"/>
    <mergeCell ref="I881:U881"/>
    <mergeCell ref="V881:W885"/>
    <mergeCell ref="F882:S883"/>
    <mergeCell ref="F884:S885"/>
    <mergeCell ref="T884:U885"/>
    <mergeCell ref="D886:E891"/>
    <mergeCell ref="F886:F887"/>
    <mergeCell ref="V886:W887"/>
    <mergeCell ref="B868:C880"/>
    <mergeCell ref="D868:E872"/>
    <mergeCell ref="F868:H868"/>
    <mergeCell ref="I868:U868"/>
    <mergeCell ref="V868:W872"/>
    <mergeCell ref="F869:S870"/>
    <mergeCell ref="F871:S872"/>
    <mergeCell ref="T871:U872"/>
    <mergeCell ref="D873:E878"/>
    <mergeCell ref="F873:F874"/>
    <mergeCell ref="V873:W874"/>
    <mergeCell ref="F888:U891"/>
    <mergeCell ref="V888:W889"/>
    <mergeCell ref="X888:AM889"/>
    <mergeCell ref="V890:W891"/>
    <mergeCell ref="X890:Y891"/>
    <mergeCell ref="Z890:AA891"/>
    <mergeCell ref="AB890:AE891"/>
    <mergeCell ref="AF890:AG891"/>
    <mergeCell ref="AH890:AM891"/>
    <mergeCell ref="Z877:AA878"/>
    <mergeCell ref="AB877:AE878"/>
    <mergeCell ref="AF877:AG878"/>
    <mergeCell ref="AH877:AM878"/>
    <mergeCell ref="D879:E880"/>
    <mergeCell ref="F879:U880"/>
    <mergeCell ref="V879:AE880"/>
    <mergeCell ref="AF879:AM880"/>
    <mergeCell ref="X881:X885"/>
    <mergeCell ref="Y881:AM885"/>
    <mergeCell ref="G886:L887"/>
    <mergeCell ref="X886:X887"/>
    <mergeCell ref="Y886:AM887"/>
    <mergeCell ref="B894:C906"/>
    <mergeCell ref="D894:E898"/>
    <mergeCell ref="F894:H894"/>
    <mergeCell ref="I894:U894"/>
    <mergeCell ref="V894:W898"/>
    <mergeCell ref="F895:S896"/>
    <mergeCell ref="F897:S898"/>
    <mergeCell ref="T897:U898"/>
    <mergeCell ref="D899:E904"/>
    <mergeCell ref="F899:F900"/>
    <mergeCell ref="V899:W900"/>
    <mergeCell ref="F901:U904"/>
    <mergeCell ref="X894:X898"/>
    <mergeCell ref="Y894:AM898"/>
    <mergeCell ref="G899:L900"/>
    <mergeCell ref="X899:X900"/>
    <mergeCell ref="Y899:AM900"/>
    <mergeCell ref="X914:AM915"/>
    <mergeCell ref="V916:W917"/>
    <mergeCell ref="X916:Y917"/>
    <mergeCell ref="V901:W902"/>
    <mergeCell ref="X901:AM902"/>
    <mergeCell ref="V903:W904"/>
    <mergeCell ref="X903:Y904"/>
    <mergeCell ref="Z903:AA904"/>
    <mergeCell ref="AB903:AE904"/>
    <mergeCell ref="AF903:AG904"/>
    <mergeCell ref="AH903:AM904"/>
    <mergeCell ref="D905:E906"/>
    <mergeCell ref="F905:U906"/>
    <mergeCell ref="V905:AE906"/>
    <mergeCell ref="AF905:AM906"/>
    <mergeCell ref="D892:E893"/>
    <mergeCell ref="F892:U893"/>
    <mergeCell ref="V892:AE893"/>
    <mergeCell ref="AF892:AM893"/>
    <mergeCell ref="X907:X911"/>
    <mergeCell ref="Y907:AM911"/>
    <mergeCell ref="G912:L913"/>
    <mergeCell ref="X912:X913"/>
    <mergeCell ref="Y912:AM913"/>
    <mergeCell ref="Z916:AA917"/>
    <mergeCell ref="AB916:AE917"/>
    <mergeCell ref="AF916:AG917"/>
    <mergeCell ref="AH916:AM917"/>
    <mergeCell ref="D918:E919"/>
    <mergeCell ref="F918:U919"/>
    <mergeCell ref="V918:AE919"/>
    <mergeCell ref="AF918:AM919"/>
    <mergeCell ref="B920:U921"/>
    <mergeCell ref="AB920:AE921"/>
    <mergeCell ref="AF920:AM921"/>
    <mergeCell ref="B907:C919"/>
    <mergeCell ref="D907:E911"/>
    <mergeCell ref="F907:H907"/>
    <mergeCell ref="I907:U907"/>
    <mergeCell ref="V907:W911"/>
    <mergeCell ref="F908:S909"/>
    <mergeCell ref="F910:S911"/>
    <mergeCell ref="T910:U911"/>
    <mergeCell ref="D912:E917"/>
    <mergeCell ref="F912:F913"/>
    <mergeCell ref="V912:W913"/>
    <mergeCell ref="F914:U917"/>
    <mergeCell ref="V914:W915"/>
    <mergeCell ref="AJ922:AM923"/>
    <mergeCell ref="Z925:AE926"/>
    <mergeCell ref="AF925:AG926"/>
    <mergeCell ref="AH925:AI926"/>
    <mergeCell ref="AJ925:AJ926"/>
    <mergeCell ref="AK925:AL926"/>
    <mergeCell ref="AM925:AM926"/>
    <mergeCell ref="B922:E923"/>
    <mergeCell ref="F922:K923"/>
    <mergeCell ref="L922:O923"/>
    <mergeCell ref="P922:U923"/>
    <mergeCell ref="W922:W923"/>
    <mergeCell ref="X922:Z923"/>
    <mergeCell ref="AA922:AA923"/>
    <mergeCell ref="AB922:AH923"/>
    <mergeCell ref="AI922:AI923"/>
    <mergeCell ref="B925:V925"/>
    <mergeCell ref="B926:V926"/>
    <mergeCell ref="F941:U944"/>
    <mergeCell ref="V941:W942"/>
    <mergeCell ref="X941:AM942"/>
    <mergeCell ref="V943:W944"/>
    <mergeCell ref="X943:Y944"/>
    <mergeCell ref="B927:C932"/>
    <mergeCell ref="D927:E929"/>
    <mergeCell ref="F927:H927"/>
    <mergeCell ref="I927:U927"/>
    <mergeCell ref="V927:X929"/>
    <mergeCell ref="Y927:AM929"/>
    <mergeCell ref="F928:S929"/>
    <mergeCell ref="T928:U929"/>
    <mergeCell ref="D930:E932"/>
    <mergeCell ref="M930:O930"/>
    <mergeCell ref="P930:AM930"/>
    <mergeCell ref="F931:AM932"/>
    <mergeCell ref="G930:L930"/>
    <mergeCell ref="X934:X938"/>
    <mergeCell ref="Y934:AM938"/>
    <mergeCell ref="G939:L940"/>
    <mergeCell ref="X939:X940"/>
    <mergeCell ref="Y939:AM940"/>
    <mergeCell ref="B947:C959"/>
    <mergeCell ref="D947:E951"/>
    <mergeCell ref="F947:H947"/>
    <mergeCell ref="I947:U947"/>
    <mergeCell ref="V947:W951"/>
    <mergeCell ref="F948:S949"/>
    <mergeCell ref="F950:S951"/>
    <mergeCell ref="T950:U951"/>
    <mergeCell ref="D952:E957"/>
    <mergeCell ref="F952:F953"/>
    <mergeCell ref="V952:W953"/>
    <mergeCell ref="B934:C946"/>
    <mergeCell ref="D934:E938"/>
    <mergeCell ref="F934:H934"/>
    <mergeCell ref="I934:U934"/>
    <mergeCell ref="V934:W938"/>
    <mergeCell ref="F935:S936"/>
    <mergeCell ref="F937:S938"/>
    <mergeCell ref="T937:U938"/>
    <mergeCell ref="D939:E944"/>
    <mergeCell ref="F939:F940"/>
    <mergeCell ref="V939:W940"/>
    <mergeCell ref="F954:U957"/>
    <mergeCell ref="V954:W955"/>
    <mergeCell ref="X954:AM955"/>
    <mergeCell ref="V956:W957"/>
    <mergeCell ref="X956:Y957"/>
    <mergeCell ref="Z956:AA957"/>
    <mergeCell ref="AB956:AE957"/>
    <mergeCell ref="AF956:AG957"/>
    <mergeCell ref="AH956:AM957"/>
    <mergeCell ref="Z943:AA944"/>
    <mergeCell ref="AB943:AE944"/>
    <mergeCell ref="AF943:AG944"/>
    <mergeCell ref="AH943:AM944"/>
    <mergeCell ref="D945:E946"/>
    <mergeCell ref="F945:U946"/>
    <mergeCell ref="V945:AE946"/>
    <mergeCell ref="AF945:AM946"/>
    <mergeCell ref="X947:X951"/>
    <mergeCell ref="Y947:AM951"/>
    <mergeCell ref="G952:L953"/>
    <mergeCell ref="X952:X953"/>
    <mergeCell ref="Y952:AM953"/>
    <mergeCell ref="B960:C972"/>
    <mergeCell ref="D960:E964"/>
    <mergeCell ref="F960:H960"/>
    <mergeCell ref="I960:U960"/>
    <mergeCell ref="V960:W964"/>
    <mergeCell ref="F961:S962"/>
    <mergeCell ref="F963:S964"/>
    <mergeCell ref="T963:U964"/>
    <mergeCell ref="D965:E970"/>
    <mergeCell ref="F965:F966"/>
    <mergeCell ref="V965:W966"/>
    <mergeCell ref="F967:U970"/>
    <mergeCell ref="X960:X964"/>
    <mergeCell ref="Y960:AM964"/>
    <mergeCell ref="G965:L966"/>
    <mergeCell ref="X965:X966"/>
    <mergeCell ref="Y965:AM966"/>
    <mergeCell ref="X980:AM981"/>
    <mergeCell ref="V982:W983"/>
    <mergeCell ref="X982:Y983"/>
    <mergeCell ref="V967:W968"/>
    <mergeCell ref="X967:AM968"/>
    <mergeCell ref="V969:W970"/>
    <mergeCell ref="X969:Y970"/>
    <mergeCell ref="Z969:AA970"/>
    <mergeCell ref="AB969:AE970"/>
    <mergeCell ref="AF969:AG970"/>
    <mergeCell ref="AH969:AM970"/>
    <mergeCell ref="D971:E972"/>
    <mergeCell ref="F971:U972"/>
    <mergeCell ref="V971:AE972"/>
    <mergeCell ref="AF971:AM972"/>
    <mergeCell ref="D958:E959"/>
    <mergeCell ref="F958:U959"/>
    <mergeCell ref="V958:AE959"/>
    <mergeCell ref="AF958:AM959"/>
    <mergeCell ref="X973:X977"/>
    <mergeCell ref="Y973:AM977"/>
    <mergeCell ref="G978:L979"/>
    <mergeCell ref="X978:X979"/>
    <mergeCell ref="Y978:AM979"/>
    <mergeCell ref="Z982:AA983"/>
    <mergeCell ref="AB982:AE983"/>
    <mergeCell ref="AF982:AG983"/>
    <mergeCell ref="AH982:AM983"/>
    <mergeCell ref="D984:E985"/>
    <mergeCell ref="F984:U985"/>
    <mergeCell ref="V984:AE985"/>
    <mergeCell ref="AF984:AM985"/>
    <mergeCell ref="B986:U987"/>
    <mergeCell ref="AB986:AE987"/>
    <mergeCell ref="AF986:AM987"/>
    <mergeCell ref="B973:C985"/>
    <mergeCell ref="D973:E977"/>
    <mergeCell ref="F973:H973"/>
    <mergeCell ref="I973:U973"/>
    <mergeCell ref="V973:W977"/>
    <mergeCell ref="F974:S975"/>
    <mergeCell ref="F976:S977"/>
    <mergeCell ref="T976:U977"/>
    <mergeCell ref="D978:E983"/>
    <mergeCell ref="F978:F979"/>
    <mergeCell ref="V978:W979"/>
    <mergeCell ref="F980:U983"/>
    <mergeCell ref="V980:W981"/>
    <mergeCell ref="AJ988:AM989"/>
    <mergeCell ref="Z991:AE992"/>
    <mergeCell ref="AF991:AG992"/>
    <mergeCell ref="AH991:AI992"/>
    <mergeCell ref="AJ991:AJ992"/>
    <mergeCell ref="AK991:AL992"/>
    <mergeCell ref="AM991:AM992"/>
    <mergeCell ref="B988:E989"/>
    <mergeCell ref="F988:K989"/>
    <mergeCell ref="L988:O989"/>
    <mergeCell ref="P988:U989"/>
    <mergeCell ref="W988:W989"/>
    <mergeCell ref="X988:Z989"/>
    <mergeCell ref="AA988:AA989"/>
    <mergeCell ref="AB988:AH989"/>
    <mergeCell ref="AI988:AI989"/>
    <mergeCell ref="B991:V991"/>
    <mergeCell ref="B992:V992"/>
    <mergeCell ref="F1007:U1010"/>
    <mergeCell ref="V1007:W1008"/>
    <mergeCell ref="X1007:AM1008"/>
    <mergeCell ref="V1009:W1010"/>
    <mergeCell ref="X1009:Y1010"/>
    <mergeCell ref="B993:C998"/>
    <mergeCell ref="D993:E995"/>
    <mergeCell ref="F993:H993"/>
    <mergeCell ref="I993:U993"/>
    <mergeCell ref="V993:X995"/>
    <mergeCell ref="Y993:AM995"/>
    <mergeCell ref="F994:S995"/>
    <mergeCell ref="T994:U995"/>
    <mergeCell ref="D996:E998"/>
    <mergeCell ref="M996:O996"/>
    <mergeCell ref="P996:AM996"/>
    <mergeCell ref="F997:AM998"/>
    <mergeCell ref="G996:L996"/>
    <mergeCell ref="X1000:X1004"/>
    <mergeCell ref="Y1000:AM1004"/>
    <mergeCell ref="G1005:L1006"/>
    <mergeCell ref="X1005:X1006"/>
    <mergeCell ref="Y1005:AM1006"/>
    <mergeCell ref="B1013:C1025"/>
    <mergeCell ref="D1013:E1017"/>
    <mergeCell ref="F1013:H1013"/>
    <mergeCell ref="I1013:U1013"/>
    <mergeCell ref="V1013:W1017"/>
    <mergeCell ref="F1014:S1015"/>
    <mergeCell ref="F1016:S1017"/>
    <mergeCell ref="T1016:U1017"/>
    <mergeCell ref="D1018:E1023"/>
    <mergeCell ref="F1018:F1019"/>
    <mergeCell ref="V1018:W1019"/>
    <mergeCell ref="B1000:C1012"/>
    <mergeCell ref="D1000:E1004"/>
    <mergeCell ref="F1000:H1000"/>
    <mergeCell ref="I1000:U1000"/>
    <mergeCell ref="V1000:W1004"/>
    <mergeCell ref="F1001:S1002"/>
    <mergeCell ref="F1003:S1004"/>
    <mergeCell ref="T1003:U1004"/>
    <mergeCell ref="D1005:E1010"/>
    <mergeCell ref="F1005:F1006"/>
    <mergeCell ref="V1005:W1006"/>
    <mergeCell ref="F1020:U1023"/>
    <mergeCell ref="V1020:W1021"/>
    <mergeCell ref="X1020:AM1021"/>
    <mergeCell ref="V1022:W1023"/>
    <mergeCell ref="X1022:Y1023"/>
    <mergeCell ref="Z1022:AA1023"/>
    <mergeCell ref="AB1022:AE1023"/>
    <mergeCell ref="AF1022:AG1023"/>
    <mergeCell ref="AH1022:AM1023"/>
    <mergeCell ref="Z1009:AA1010"/>
    <mergeCell ref="AB1009:AE1010"/>
    <mergeCell ref="AF1009:AG1010"/>
    <mergeCell ref="AH1009:AM1010"/>
    <mergeCell ref="D1011:E1012"/>
    <mergeCell ref="F1011:U1012"/>
    <mergeCell ref="V1011:AE1012"/>
    <mergeCell ref="AF1011:AM1012"/>
    <mergeCell ref="X1013:X1017"/>
    <mergeCell ref="Y1013:AM1017"/>
    <mergeCell ref="G1018:L1019"/>
    <mergeCell ref="X1018:X1019"/>
    <mergeCell ref="Y1018:AM1019"/>
    <mergeCell ref="B1026:C1038"/>
    <mergeCell ref="D1026:E1030"/>
    <mergeCell ref="F1026:H1026"/>
    <mergeCell ref="I1026:U1026"/>
    <mergeCell ref="V1026:W1030"/>
    <mergeCell ref="F1027:S1028"/>
    <mergeCell ref="F1029:S1030"/>
    <mergeCell ref="T1029:U1030"/>
    <mergeCell ref="D1031:E1036"/>
    <mergeCell ref="F1031:F1032"/>
    <mergeCell ref="V1031:W1032"/>
    <mergeCell ref="F1033:U1036"/>
    <mergeCell ref="X1026:X1030"/>
    <mergeCell ref="Y1026:AM1030"/>
    <mergeCell ref="G1031:L1032"/>
    <mergeCell ref="X1031:X1032"/>
    <mergeCell ref="Y1031:AM1032"/>
    <mergeCell ref="X1046:AM1047"/>
    <mergeCell ref="V1048:W1049"/>
    <mergeCell ref="X1048:Y1049"/>
    <mergeCell ref="V1033:W1034"/>
    <mergeCell ref="X1033:AM1034"/>
    <mergeCell ref="V1035:W1036"/>
    <mergeCell ref="X1035:Y1036"/>
    <mergeCell ref="Z1035:AA1036"/>
    <mergeCell ref="AB1035:AE1036"/>
    <mergeCell ref="AF1035:AG1036"/>
    <mergeCell ref="AH1035:AM1036"/>
    <mergeCell ref="D1037:E1038"/>
    <mergeCell ref="F1037:U1038"/>
    <mergeCell ref="V1037:AE1038"/>
    <mergeCell ref="AF1037:AM1038"/>
    <mergeCell ref="D1024:E1025"/>
    <mergeCell ref="F1024:U1025"/>
    <mergeCell ref="V1024:AE1025"/>
    <mergeCell ref="AF1024:AM1025"/>
    <mergeCell ref="X1039:X1043"/>
    <mergeCell ref="Y1039:AM1043"/>
    <mergeCell ref="G1044:L1045"/>
    <mergeCell ref="X1044:X1045"/>
    <mergeCell ref="Y1044:AM1045"/>
    <mergeCell ref="Z1048:AA1049"/>
    <mergeCell ref="AB1048:AE1049"/>
    <mergeCell ref="AF1048:AG1049"/>
    <mergeCell ref="AH1048:AM1049"/>
    <mergeCell ref="D1050:E1051"/>
    <mergeCell ref="F1050:U1051"/>
    <mergeCell ref="V1050:AE1051"/>
    <mergeCell ref="AF1050:AM1051"/>
    <mergeCell ref="B1052:U1053"/>
    <mergeCell ref="AB1052:AE1053"/>
    <mergeCell ref="AF1052:AM1053"/>
    <mergeCell ref="B1039:C1051"/>
    <mergeCell ref="D1039:E1043"/>
    <mergeCell ref="F1039:H1039"/>
    <mergeCell ref="I1039:U1039"/>
    <mergeCell ref="V1039:W1043"/>
    <mergeCell ref="F1040:S1041"/>
    <mergeCell ref="F1042:S1043"/>
    <mergeCell ref="T1042:U1043"/>
    <mergeCell ref="D1044:E1049"/>
    <mergeCell ref="F1044:F1045"/>
    <mergeCell ref="V1044:W1045"/>
    <mergeCell ref="F1046:U1049"/>
    <mergeCell ref="V1046:W1047"/>
    <mergeCell ref="AJ1054:AM1055"/>
    <mergeCell ref="Z1057:AE1058"/>
    <mergeCell ref="AF1057:AG1058"/>
    <mergeCell ref="AH1057:AI1058"/>
    <mergeCell ref="AJ1057:AJ1058"/>
    <mergeCell ref="AK1057:AL1058"/>
    <mergeCell ref="AM1057:AM1058"/>
    <mergeCell ref="B1054:E1055"/>
    <mergeCell ref="F1054:K1055"/>
    <mergeCell ref="L1054:O1055"/>
    <mergeCell ref="P1054:U1055"/>
    <mergeCell ref="W1054:W1055"/>
    <mergeCell ref="X1054:Z1055"/>
    <mergeCell ref="AA1054:AA1055"/>
    <mergeCell ref="AB1054:AH1055"/>
    <mergeCell ref="AI1054:AI1055"/>
    <mergeCell ref="B1057:V1057"/>
    <mergeCell ref="B1058:V1058"/>
    <mergeCell ref="F1073:U1076"/>
    <mergeCell ref="V1073:W1074"/>
    <mergeCell ref="X1073:AM1074"/>
    <mergeCell ref="V1075:W1076"/>
    <mergeCell ref="X1075:Y1076"/>
    <mergeCell ref="B1059:C1064"/>
    <mergeCell ref="D1059:E1061"/>
    <mergeCell ref="F1059:H1059"/>
    <mergeCell ref="I1059:U1059"/>
    <mergeCell ref="V1059:X1061"/>
    <mergeCell ref="Y1059:AM1061"/>
    <mergeCell ref="F1060:S1061"/>
    <mergeCell ref="T1060:U1061"/>
    <mergeCell ref="D1062:E1064"/>
    <mergeCell ref="M1062:O1062"/>
    <mergeCell ref="P1062:AM1062"/>
    <mergeCell ref="F1063:AM1064"/>
    <mergeCell ref="G1062:L1062"/>
    <mergeCell ref="X1066:X1070"/>
    <mergeCell ref="Y1066:AM1070"/>
    <mergeCell ref="G1071:L1072"/>
    <mergeCell ref="X1071:X1072"/>
    <mergeCell ref="Y1071:AM1072"/>
    <mergeCell ref="B1079:C1091"/>
    <mergeCell ref="D1079:E1083"/>
    <mergeCell ref="F1079:H1079"/>
    <mergeCell ref="I1079:U1079"/>
    <mergeCell ref="V1079:W1083"/>
    <mergeCell ref="F1080:S1081"/>
    <mergeCell ref="F1082:S1083"/>
    <mergeCell ref="T1082:U1083"/>
    <mergeCell ref="D1084:E1089"/>
    <mergeCell ref="F1084:F1085"/>
    <mergeCell ref="V1084:W1085"/>
    <mergeCell ref="B1066:C1078"/>
    <mergeCell ref="D1066:E1070"/>
    <mergeCell ref="F1066:H1066"/>
    <mergeCell ref="I1066:U1066"/>
    <mergeCell ref="V1066:W1070"/>
    <mergeCell ref="F1067:S1068"/>
    <mergeCell ref="F1069:S1070"/>
    <mergeCell ref="T1069:U1070"/>
    <mergeCell ref="D1071:E1076"/>
    <mergeCell ref="F1071:F1072"/>
    <mergeCell ref="V1071:W1072"/>
    <mergeCell ref="F1086:U1089"/>
    <mergeCell ref="V1086:W1087"/>
    <mergeCell ref="X1086:AM1087"/>
    <mergeCell ref="V1088:W1089"/>
    <mergeCell ref="X1088:Y1089"/>
    <mergeCell ref="Z1088:AA1089"/>
    <mergeCell ref="AB1088:AE1089"/>
    <mergeCell ref="AF1088:AG1089"/>
    <mergeCell ref="AH1088:AM1089"/>
    <mergeCell ref="Z1075:AA1076"/>
    <mergeCell ref="AB1075:AE1076"/>
    <mergeCell ref="AF1075:AG1076"/>
    <mergeCell ref="AH1075:AM1076"/>
    <mergeCell ref="D1077:E1078"/>
    <mergeCell ref="F1077:U1078"/>
    <mergeCell ref="V1077:AE1078"/>
    <mergeCell ref="AF1077:AM1078"/>
    <mergeCell ref="X1079:X1083"/>
    <mergeCell ref="Y1079:AM1083"/>
    <mergeCell ref="G1084:L1085"/>
    <mergeCell ref="X1084:X1085"/>
    <mergeCell ref="Y1084:AM1085"/>
    <mergeCell ref="B1092:C1104"/>
    <mergeCell ref="D1092:E1096"/>
    <mergeCell ref="F1092:H1092"/>
    <mergeCell ref="I1092:U1092"/>
    <mergeCell ref="V1092:W1096"/>
    <mergeCell ref="F1093:S1094"/>
    <mergeCell ref="F1095:S1096"/>
    <mergeCell ref="T1095:U1096"/>
    <mergeCell ref="D1097:E1102"/>
    <mergeCell ref="F1097:F1098"/>
    <mergeCell ref="V1097:W1098"/>
    <mergeCell ref="F1099:U1102"/>
    <mergeCell ref="X1092:X1096"/>
    <mergeCell ref="Y1092:AM1096"/>
    <mergeCell ref="G1097:L1098"/>
    <mergeCell ref="X1097:X1098"/>
    <mergeCell ref="Y1097:AM1098"/>
    <mergeCell ref="X1112:AM1113"/>
    <mergeCell ref="V1114:W1115"/>
    <mergeCell ref="X1114:Y1115"/>
    <mergeCell ref="V1099:W1100"/>
    <mergeCell ref="X1099:AM1100"/>
    <mergeCell ref="V1101:W1102"/>
    <mergeCell ref="X1101:Y1102"/>
    <mergeCell ref="Z1101:AA1102"/>
    <mergeCell ref="AB1101:AE1102"/>
    <mergeCell ref="AF1101:AG1102"/>
    <mergeCell ref="AH1101:AM1102"/>
    <mergeCell ref="D1103:E1104"/>
    <mergeCell ref="F1103:U1104"/>
    <mergeCell ref="V1103:AE1104"/>
    <mergeCell ref="AF1103:AM1104"/>
    <mergeCell ref="D1090:E1091"/>
    <mergeCell ref="F1090:U1091"/>
    <mergeCell ref="V1090:AE1091"/>
    <mergeCell ref="AF1090:AM1091"/>
    <mergeCell ref="X1105:X1109"/>
    <mergeCell ref="Y1105:AM1109"/>
    <mergeCell ref="G1110:L1111"/>
    <mergeCell ref="X1110:X1111"/>
    <mergeCell ref="Y1110:AM1111"/>
    <mergeCell ref="Z1114:AA1115"/>
    <mergeCell ref="AB1114:AE1115"/>
    <mergeCell ref="AF1114:AG1115"/>
    <mergeCell ref="AH1114:AM1115"/>
    <mergeCell ref="D1116:E1117"/>
    <mergeCell ref="F1116:U1117"/>
    <mergeCell ref="V1116:AE1117"/>
    <mergeCell ref="AF1116:AM1117"/>
    <mergeCell ref="B1118:U1119"/>
    <mergeCell ref="AB1118:AE1119"/>
    <mergeCell ref="AF1118:AM1119"/>
    <mergeCell ref="B1105:C1117"/>
    <mergeCell ref="D1105:E1109"/>
    <mergeCell ref="F1105:H1105"/>
    <mergeCell ref="I1105:U1105"/>
    <mergeCell ref="V1105:W1109"/>
    <mergeCell ref="F1106:S1107"/>
    <mergeCell ref="F1108:S1109"/>
    <mergeCell ref="T1108:U1109"/>
    <mergeCell ref="D1110:E1115"/>
    <mergeCell ref="F1110:F1111"/>
    <mergeCell ref="V1110:W1111"/>
    <mergeCell ref="F1112:U1115"/>
    <mergeCell ref="V1112:W1113"/>
    <mergeCell ref="AJ1120:AM1121"/>
    <mergeCell ref="Z1123:AE1124"/>
    <mergeCell ref="AF1123:AG1124"/>
    <mergeCell ref="AH1123:AI1124"/>
    <mergeCell ref="AJ1123:AJ1124"/>
    <mergeCell ref="AK1123:AL1124"/>
    <mergeCell ref="AM1123:AM1124"/>
    <mergeCell ref="B1120:E1121"/>
    <mergeCell ref="F1120:K1121"/>
    <mergeCell ref="L1120:O1121"/>
    <mergeCell ref="P1120:U1121"/>
    <mergeCell ref="W1120:W1121"/>
    <mergeCell ref="X1120:Z1121"/>
    <mergeCell ref="AA1120:AA1121"/>
    <mergeCell ref="AB1120:AH1121"/>
    <mergeCell ref="AI1120:AI1121"/>
    <mergeCell ref="B1123:V1123"/>
    <mergeCell ref="B1124:V1124"/>
    <mergeCell ref="F1139:U1142"/>
    <mergeCell ref="V1139:W1140"/>
    <mergeCell ref="X1139:AM1140"/>
    <mergeCell ref="V1141:W1142"/>
    <mergeCell ref="X1141:Y1142"/>
    <mergeCell ref="B1125:C1130"/>
    <mergeCell ref="D1125:E1127"/>
    <mergeCell ref="F1125:H1125"/>
    <mergeCell ref="I1125:U1125"/>
    <mergeCell ref="V1125:X1127"/>
    <mergeCell ref="Y1125:AM1127"/>
    <mergeCell ref="F1126:S1127"/>
    <mergeCell ref="T1126:U1127"/>
    <mergeCell ref="D1128:E1130"/>
    <mergeCell ref="M1128:O1128"/>
    <mergeCell ref="P1128:AM1128"/>
    <mergeCell ref="F1129:AM1130"/>
    <mergeCell ref="G1128:L1128"/>
    <mergeCell ref="X1132:X1136"/>
    <mergeCell ref="Y1132:AM1136"/>
    <mergeCell ref="G1137:L1138"/>
    <mergeCell ref="X1137:X1138"/>
    <mergeCell ref="Y1137:AM1138"/>
    <mergeCell ref="B1145:C1157"/>
    <mergeCell ref="D1145:E1149"/>
    <mergeCell ref="F1145:H1145"/>
    <mergeCell ref="I1145:U1145"/>
    <mergeCell ref="V1145:W1149"/>
    <mergeCell ref="F1146:S1147"/>
    <mergeCell ref="F1148:S1149"/>
    <mergeCell ref="T1148:U1149"/>
    <mergeCell ref="D1150:E1155"/>
    <mergeCell ref="F1150:F1151"/>
    <mergeCell ref="V1150:W1151"/>
    <mergeCell ref="B1132:C1144"/>
    <mergeCell ref="D1132:E1136"/>
    <mergeCell ref="F1132:H1132"/>
    <mergeCell ref="I1132:U1132"/>
    <mergeCell ref="V1132:W1136"/>
    <mergeCell ref="F1133:S1134"/>
    <mergeCell ref="F1135:S1136"/>
    <mergeCell ref="T1135:U1136"/>
    <mergeCell ref="D1137:E1142"/>
    <mergeCell ref="F1137:F1138"/>
    <mergeCell ref="V1137:W1138"/>
    <mergeCell ref="F1152:U1155"/>
    <mergeCell ref="V1152:W1153"/>
    <mergeCell ref="X1152:AM1153"/>
    <mergeCell ref="V1154:W1155"/>
    <mergeCell ref="X1154:Y1155"/>
    <mergeCell ref="Z1154:AA1155"/>
    <mergeCell ref="AB1154:AE1155"/>
    <mergeCell ref="AF1154:AG1155"/>
    <mergeCell ref="AH1154:AM1155"/>
    <mergeCell ref="Z1141:AA1142"/>
    <mergeCell ref="AB1141:AE1142"/>
    <mergeCell ref="AF1141:AG1142"/>
    <mergeCell ref="AH1141:AM1142"/>
    <mergeCell ref="D1143:E1144"/>
    <mergeCell ref="F1143:U1144"/>
    <mergeCell ref="V1143:AE1144"/>
    <mergeCell ref="AF1143:AM1144"/>
    <mergeCell ref="X1145:X1149"/>
    <mergeCell ref="Y1145:AM1149"/>
    <mergeCell ref="G1150:L1151"/>
    <mergeCell ref="X1150:X1151"/>
    <mergeCell ref="Y1150:AM1151"/>
    <mergeCell ref="B1158:C1170"/>
    <mergeCell ref="D1158:E1162"/>
    <mergeCell ref="F1158:H1158"/>
    <mergeCell ref="I1158:U1158"/>
    <mergeCell ref="V1158:W1162"/>
    <mergeCell ref="F1159:S1160"/>
    <mergeCell ref="F1161:S1162"/>
    <mergeCell ref="T1161:U1162"/>
    <mergeCell ref="D1163:E1168"/>
    <mergeCell ref="F1163:F1164"/>
    <mergeCell ref="V1163:W1164"/>
    <mergeCell ref="F1165:U1168"/>
    <mergeCell ref="X1158:X1162"/>
    <mergeCell ref="Y1158:AM1162"/>
    <mergeCell ref="G1163:L1164"/>
    <mergeCell ref="X1163:X1164"/>
    <mergeCell ref="Y1163:AM1164"/>
    <mergeCell ref="X1178:AM1179"/>
    <mergeCell ref="V1180:W1181"/>
    <mergeCell ref="X1180:Y1181"/>
    <mergeCell ref="V1165:W1166"/>
    <mergeCell ref="X1165:AM1166"/>
    <mergeCell ref="V1167:W1168"/>
    <mergeCell ref="X1167:Y1168"/>
    <mergeCell ref="Z1167:AA1168"/>
    <mergeCell ref="AB1167:AE1168"/>
    <mergeCell ref="AF1167:AG1168"/>
    <mergeCell ref="AH1167:AM1168"/>
    <mergeCell ref="D1169:E1170"/>
    <mergeCell ref="F1169:U1170"/>
    <mergeCell ref="V1169:AE1170"/>
    <mergeCell ref="AF1169:AM1170"/>
    <mergeCell ref="D1156:E1157"/>
    <mergeCell ref="F1156:U1157"/>
    <mergeCell ref="V1156:AE1157"/>
    <mergeCell ref="AF1156:AM1157"/>
    <mergeCell ref="X1171:X1175"/>
    <mergeCell ref="Y1171:AM1175"/>
    <mergeCell ref="G1176:L1177"/>
    <mergeCell ref="X1176:X1177"/>
    <mergeCell ref="Y1176:AM1177"/>
    <mergeCell ref="Z1180:AA1181"/>
    <mergeCell ref="AB1180:AE1181"/>
    <mergeCell ref="AF1180:AG1181"/>
    <mergeCell ref="AH1180:AM1181"/>
    <mergeCell ref="D1182:E1183"/>
    <mergeCell ref="F1182:U1183"/>
    <mergeCell ref="V1182:AE1183"/>
    <mergeCell ref="AF1182:AM1183"/>
    <mergeCell ref="B1184:U1185"/>
    <mergeCell ref="AB1184:AE1185"/>
    <mergeCell ref="AF1184:AM1185"/>
    <mergeCell ref="B1171:C1183"/>
    <mergeCell ref="D1171:E1175"/>
    <mergeCell ref="F1171:H1171"/>
    <mergeCell ref="I1171:U1171"/>
    <mergeCell ref="V1171:W1175"/>
    <mergeCell ref="F1172:S1173"/>
    <mergeCell ref="F1174:S1175"/>
    <mergeCell ref="T1174:U1175"/>
    <mergeCell ref="D1176:E1181"/>
    <mergeCell ref="F1176:F1177"/>
    <mergeCell ref="V1176:W1177"/>
    <mergeCell ref="F1178:U1181"/>
    <mergeCell ref="V1178:W1179"/>
    <mergeCell ref="AJ1186:AM1187"/>
    <mergeCell ref="Z1189:AE1190"/>
    <mergeCell ref="AF1189:AG1190"/>
    <mergeCell ref="AH1189:AI1190"/>
    <mergeCell ref="AJ1189:AJ1190"/>
    <mergeCell ref="AK1189:AL1190"/>
    <mergeCell ref="AM1189:AM1190"/>
    <mergeCell ref="B1186:E1187"/>
    <mergeCell ref="F1186:K1187"/>
    <mergeCell ref="L1186:O1187"/>
    <mergeCell ref="P1186:U1187"/>
    <mergeCell ref="W1186:W1187"/>
    <mergeCell ref="X1186:Z1187"/>
    <mergeCell ref="AA1186:AA1187"/>
    <mergeCell ref="AB1186:AH1187"/>
    <mergeCell ref="AI1186:AI1187"/>
    <mergeCell ref="B1189:V1189"/>
    <mergeCell ref="B1190:V1190"/>
    <mergeCell ref="F1205:U1208"/>
    <mergeCell ref="V1205:W1206"/>
    <mergeCell ref="X1205:AM1206"/>
    <mergeCell ref="V1207:W1208"/>
    <mergeCell ref="X1207:Y1208"/>
    <mergeCell ref="B1191:C1196"/>
    <mergeCell ref="D1191:E1193"/>
    <mergeCell ref="F1191:H1191"/>
    <mergeCell ref="I1191:U1191"/>
    <mergeCell ref="V1191:X1193"/>
    <mergeCell ref="Y1191:AM1193"/>
    <mergeCell ref="F1192:S1193"/>
    <mergeCell ref="T1192:U1193"/>
    <mergeCell ref="D1194:E1196"/>
    <mergeCell ref="M1194:O1194"/>
    <mergeCell ref="P1194:AM1194"/>
    <mergeCell ref="F1195:AM1196"/>
    <mergeCell ref="G1194:L1194"/>
    <mergeCell ref="X1198:X1202"/>
    <mergeCell ref="Y1198:AM1202"/>
    <mergeCell ref="G1203:L1204"/>
    <mergeCell ref="X1203:X1204"/>
    <mergeCell ref="Y1203:AM1204"/>
    <mergeCell ref="B1211:C1223"/>
    <mergeCell ref="D1211:E1215"/>
    <mergeCell ref="F1211:H1211"/>
    <mergeCell ref="I1211:U1211"/>
    <mergeCell ref="V1211:W1215"/>
    <mergeCell ref="F1212:S1213"/>
    <mergeCell ref="F1214:S1215"/>
    <mergeCell ref="T1214:U1215"/>
    <mergeCell ref="D1216:E1221"/>
    <mergeCell ref="F1216:F1217"/>
    <mergeCell ref="V1216:W1217"/>
    <mergeCell ref="B1198:C1210"/>
    <mergeCell ref="D1198:E1202"/>
    <mergeCell ref="F1198:H1198"/>
    <mergeCell ref="I1198:U1198"/>
    <mergeCell ref="V1198:W1202"/>
    <mergeCell ref="F1199:S1200"/>
    <mergeCell ref="F1201:S1202"/>
    <mergeCell ref="T1201:U1202"/>
    <mergeCell ref="D1203:E1208"/>
    <mergeCell ref="F1203:F1204"/>
    <mergeCell ref="V1203:W1204"/>
    <mergeCell ref="F1218:U1221"/>
    <mergeCell ref="V1218:W1219"/>
    <mergeCell ref="X1218:AM1219"/>
    <mergeCell ref="V1220:W1221"/>
    <mergeCell ref="X1220:Y1221"/>
    <mergeCell ref="Z1220:AA1221"/>
    <mergeCell ref="AB1220:AE1221"/>
    <mergeCell ref="AF1220:AG1221"/>
    <mergeCell ref="AH1220:AM1221"/>
    <mergeCell ref="Z1207:AA1208"/>
    <mergeCell ref="AB1207:AE1208"/>
    <mergeCell ref="AF1207:AG1208"/>
    <mergeCell ref="AH1207:AM1208"/>
    <mergeCell ref="D1209:E1210"/>
    <mergeCell ref="F1209:U1210"/>
    <mergeCell ref="V1209:AE1210"/>
    <mergeCell ref="AF1209:AM1210"/>
    <mergeCell ref="X1211:X1215"/>
    <mergeCell ref="Y1211:AM1215"/>
    <mergeCell ref="G1216:L1217"/>
    <mergeCell ref="X1216:X1217"/>
    <mergeCell ref="Y1216:AM1217"/>
    <mergeCell ref="B1224:C1236"/>
    <mergeCell ref="D1224:E1228"/>
    <mergeCell ref="F1224:H1224"/>
    <mergeCell ref="I1224:U1224"/>
    <mergeCell ref="V1224:W1228"/>
    <mergeCell ref="F1225:S1226"/>
    <mergeCell ref="F1227:S1228"/>
    <mergeCell ref="T1227:U1228"/>
    <mergeCell ref="D1229:E1234"/>
    <mergeCell ref="F1229:F1230"/>
    <mergeCell ref="V1229:W1230"/>
    <mergeCell ref="F1231:U1234"/>
    <mergeCell ref="X1224:X1228"/>
    <mergeCell ref="Y1224:AM1228"/>
    <mergeCell ref="G1229:L1230"/>
    <mergeCell ref="X1229:X1230"/>
    <mergeCell ref="Y1229:AM1230"/>
    <mergeCell ref="X1244:AM1245"/>
    <mergeCell ref="V1246:W1247"/>
    <mergeCell ref="X1246:Y1247"/>
    <mergeCell ref="V1231:W1232"/>
    <mergeCell ref="X1231:AM1232"/>
    <mergeCell ref="V1233:W1234"/>
    <mergeCell ref="X1233:Y1234"/>
    <mergeCell ref="Z1233:AA1234"/>
    <mergeCell ref="AB1233:AE1234"/>
    <mergeCell ref="AF1233:AG1234"/>
    <mergeCell ref="AH1233:AM1234"/>
    <mergeCell ref="D1235:E1236"/>
    <mergeCell ref="F1235:U1236"/>
    <mergeCell ref="V1235:AE1236"/>
    <mergeCell ref="AF1235:AM1236"/>
    <mergeCell ref="D1222:E1223"/>
    <mergeCell ref="F1222:U1223"/>
    <mergeCell ref="V1222:AE1223"/>
    <mergeCell ref="AF1222:AM1223"/>
    <mergeCell ref="X1237:X1241"/>
    <mergeCell ref="Y1237:AM1241"/>
    <mergeCell ref="G1242:L1243"/>
    <mergeCell ref="X1242:X1243"/>
    <mergeCell ref="Y1242:AM1243"/>
    <mergeCell ref="Z1246:AA1247"/>
    <mergeCell ref="AB1246:AE1247"/>
    <mergeCell ref="AF1246:AG1247"/>
    <mergeCell ref="AH1246:AM1247"/>
    <mergeCell ref="D1248:E1249"/>
    <mergeCell ref="F1248:U1249"/>
    <mergeCell ref="V1248:AE1249"/>
    <mergeCell ref="AF1248:AM1249"/>
    <mergeCell ref="B1250:U1251"/>
    <mergeCell ref="AB1250:AE1251"/>
    <mergeCell ref="AF1250:AM1251"/>
    <mergeCell ref="B1237:C1249"/>
    <mergeCell ref="D1237:E1241"/>
    <mergeCell ref="F1237:H1237"/>
    <mergeCell ref="I1237:U1237"/>
    <mergeCell ref="V1237:W1241"/>
    <mergeCell ref="F1238:S1239"/>
    <mergeCell ref="F1240:S1241"/>
    <mergeCell ref="T1240:U1241"/>
    <mergeCell ref="D1242:E1247"/>
    <mergeCell ref="F1242:F1243"/>
    <mergeCell ref="V1242:W1243"/>
    <mergeCell ref="F1244:U1247"/>
    <mergeCell ref="V1244:W1245"/>
    <mergeCell ref="AJ1252:AM1253"/>
    <mergeCell ref="Z1255:AE1256"/>
    <mergeCell ref="AF1255:AG1256"/>
    <mergeCell ref="AH1255:AI1256"/>
    <mergeCell ref="AJ1255:AJ1256"/>
    <mergeCell ref="AK1255:AL1256"/>
    <mergeCell ref="AM1255:AM1256"/>
    <mergeCell ref="B1252:E1253"/>
    <mergeCell ref="F1252:K1253"/>
    <mergeCell ref="L1252:O1253"/>
    <mergeCell ref="P1252:U1253"/>
    <mergeCell ref="W1252:W1253"/>
    <mergeCell ref="X1252:Z1253"/>
    <mergeCell ref="AA1252:AA1253"/>
    <mergeCell ref="AB1252:AH1253"/>
    <mergeCell ref="AI1252:AI1253"/>
    <mergeCell ref="B1255:V1255"/>
    <mergeCell ref="B1256:V1256"/>
    <mergeCell ref="F1271:U1274"/>
    <mergeCell ref="V1271:W1272"/>
    <mergeCell ref="X1271:AM1272"/>
    <mergeCell ref="V1273:W1274"/>
    <mergeCell ref="X1273:Y1274"/>
    <mergeCell ref="B1257:C1262"/>
    <mergeCell ref="D1257:E1259"/>
    <mergeCell ref="F1257:H1257"/>
    <mergeCell ref="I1257:U1257"/>
    <mergeCell ref="V1257:X1259"/>
    <mergeCell ref="Y1257:AM1259"/>
    <mergeCell ref="F1258:S1259"/>
    <mergeCell ref="T1258:U1259"/>
    <mergeCell ref="D1260:E1262"/>
    <mergeCell ref="M1260:O1260"/>
    <mergeCell ref="P1260:AM1260"/>
    <mergeCell ref="F1261:AM1262"/>
    <mergeCell ref="G1260:L1260"/>
    <mergeCell ref="X1264:X1268"/>
    <mergeCell ref="Y1264:AM1268"/>
    <mergeCell ref="G1269:L1270"/>
    <mergeCell ref="X1269:X1270"/>
    <mergeCell ref="Y1269:AM1270"/>
    <mergeCell ref="B1277:C1289"/>
    <mergeCell ref="D1277:E1281"/>
    <mergeCell ref="F1277:H1277"/>
    <mergeCell ref="I1277:U1277"/>
    <mergeCell ref="V1277:W1281"/>
    <mergeCell ref="F1278:S1279"/>
    <mergeCell ref="F1280:S1281"/>
    <mergeCell ref="T1280:U1281"/>
    <mergeCell ref="D1282:E1287"/>
    <mergeCell ref="F1282:F1283"/>
    <mergeCell ref="V1282:W1283"/>
    <mergeCell ref="B1264:C1276"/>
    <mergeCell ref="D1264:E1268"/>
    <mergeCell ref="F1264:H1264"/>
    <mergeCell ref="I1264:U1264"/>
    <mergeCell ref="V1264:W1268"/>
    <mergeCell ref="F1265:S1266"/>
    <mergeCell ref="F1267:S1268"/>
    <mergeCell ref="T1267:U1268"/>
    <mergeCell ref="D1269:E1274"/>
    <mergeCell ref="F1269:F1270"/>
    <mergeCell ref="V1269:W1270"/>
    <mergeCell ref="F1284:U1287"/>
    <mergeCell ref="V1284:W1285"/>
    <mergeCell ref="X1284:AM1285"/>
    <mergeCell ref="V1286:W1287"/>
    <mergeCell ref="X1286:Y1287"/>
    <mergeCell ref="Z1286:AA1287"/>
    <mergeCell ref="AB1286:AE1287"/>
    <mergeCell ref="AF1286:AG1287"/>
    <mergeCell ref="AH1286:AM1287"/>
    <mergeCell ref="Z1273:AA1274"/>
    <mergeCell ref="AB1273:AE1274"/>
    <mergeCell ref="AF1273:AG1274"/>
    <mergeCell ref="AH1273:AM1274"/>
    <mergeCell ref="D1275:E1276"/>
    <mergeCell ref="F1275:U1276"/>
    <mergeCell ref="V1275:AE1276"/>
    <mergeCell ref="AF1275:AM1276"/>
    <mergeCell ref="X1277:X1281"/>
    <mergeCell ref="Y1277:AM1281"/>
    <mergeCell ref="G1282:L1283"/>
    <mergeCell ref="X1282:X1283"/>
    <mergeCell ref="Y1282:AM1283"/>
    <mergeCell ref="B1290:C1302"/>
    <mergeCell ref="D1290:E1294"/>
    <mergeCell ref="F1290:H1290"/>
    <mergeCell ref="I1290:U1290"/>
    <mergeCell ref="V1290:W1294"/>
    <mergeCell ref="F1291:S1292"/>
    <mergeCell ref="F1293:S1294"/>
    <mergeCell ref="T1293:U1294"/>
    <mergeCell ref="D1295:E1300"/>
    <mergeCell ref="F1295:F1296"/>
    <mergeCell ref="V1295:W1296"/>
    <mergeCell ref="F1297:U1300"/>
    <mergeCell ref="X1290:X1294"/>
    <mergeCell ref="Y1290:AM1294"/>
    <mergeCell ref="G1295:L1296"/>
    <mergeCell ref="X1295:X1296"/>
    <mergeCell ref="Y1295:AM1296"/>
    <mergeCell ref="X1310:AM1311"/>
    <mergeCell ref="V1312:W1313"/>
    <mergeCell ref="X1312:Y1313"/>
    <mergeCell ref="V1297:W1298"/>
    <mergeCell ref="X1297:AM1298"/>
    <mergeCell ref="V1299:W1300"/>
    <mergeCell ref="X1299:Y1300"/>
    <mergeCell ref="Z1299:AA1300"/>
    <mergeCell ref="AB1299:AE1300"/>
    <mergeCell ref="AF1299:AG1300"/>
    <mergeCell ref="AH1299:AM1300"/>
    <mergeCell ref="D1301:E1302"/>
    <mergeCell ref="F1301:U1302"/>
    <mergeCell ref="V1301:AE1302"/>
    <mergeCell ref="AF1301:AM1302"/>
    <mergeCell ref="D1288:E1289"/>
    <mergeCell ref="F1288:U1289"/>
    <mergeCell ref="V1288:AE1289"/>
    <mergeCell ref="AF1288:AM1289"/>
    <mergeCell ref="X1303:X1307"/>
    <mergeCell ref="Y1303:AM1307"/>
    <mergeCell ref="G1308:L1309"/>
    <mergeCell ref="X1308:X1309"/>
    <mergeCell ref="Y1308:AM1309"/>
    <mergeCell ref="Z1312:AA1313"/>
    <mergeCell ref="AB1312:AE1313"/>
    <mergeCell ref="AF1312:AG1313"/>
    <mergeCell ref="AH1312:AM1313"/>
    <mergeCell ref="D1314:E1315"/>
    <mergeCell ref="F1314:U1315"/>
    <mergeCell ref="V1314:AE1315"/>
    <mergeCell ref="AF1314:AM1315"/>
    <mergeCell ref="B1316:U1317"/>
    <mergeCell ref="AB1316:AE1317"/>
    <mergeCell ref="AF1316:AM1317"/>
    <mergeCell ref="B1303:C1315"/>
    <mergeCell ref="D1303:E1307"/>
    <mergeCell ref="F1303:H1303"/>
    <mergeCell ref="I1303:U1303"/>
    <mergeCell ref="V1303:W1307"/>
    <mergeCell ref="F1304:S1305"/>
    <mergeCell ref="F1306:S1307"/>
    <mergeCell ref="T1306:U1307"/>
    <mergeCell ref="D1308:E1313"/>
    <mergeCell ref="F1308:F1309"/>
    <mergeCell ref="V1308:W1309"/>
    <mergeCell ref="F1310:U1313"/>
    <mergeCell ref="V1310:W1311"/>
    <mergeCell ref="AJ1318:AM1319"/>
    <mergeCell ref="Z1321:AE1322"/>
    <mergeCell ref="AF1321:AG1322"/>
    <mergeCell ref="AH1321:AI1322"/>
    <mergeCell ref="AJ1321:AJ1322"/>
    <mergeCell ref="AK1321:AL1322"/>
    <mergeCell ref="AM1321:AM1322"/>
    <mergeCell ref="B1318:E1319"/>
    <mergeCell ref="F1318:K1319"/>
    <mergeCell ref="L1318:O1319"/>
    <mergeCell ref="P1318:U1319"/>
    <mergeCell ref="W1318:W1319"/>
    <mergeCell ref="X1318:Z1319"/>
    <mergeCell ref="AA1318:AA1319"/>
    <mergeCell ref="AB1318:AH1319"/>
    <mergeCell ref="AI1318:AI1319"/>
    <mergeCell ref="B1321:V1321"/>
    <mergeCell ref="B1322:V1322"/>
    <mergeCell ref="F1337:U1340"/>
    <mergeCell ref="V1337:W1338"/>
    <mergeCell ref="X1337:AM1338"/>
    <mergeCell ref="V1339:W1340"/>
    <mergeCell ref="X1339:Y1340"/>
    <mergeCell ref="B1323:C1328"/>
    <mergeCell ref="D1323:E1325"/>
    <mergeCell ref="F1323:H1323"/>
    <mergeCell ref="I1323:U1323"/>
    <mergeCell ref="V1323:X1325"/>
    <mergeCell ref="Y1323:AM1325"/>
    <mergeCell ref="F1324:S1325"/>
    <mergeCell ref="T1324:U1325"/>
    <mergeCell ref="D1326:E1328"/>
    <mergeCell ref="M1326:O1326"/>
    <mergeCell ref="P1326:AM1326"/>
    <mergeCell ref="F1327:AM1328"/>
    <mergeCell ref="G1326:L1326"/>
    <mergeCell ref="X1330:X1334"/>
    <mergeCell ref="Y1330:AM1334"/>
    <mergeCell ref="G1335:L1336"/>
    <mergeCell ref="X1335:X1336"/>
    <mergeCell ref="Y1335:AM1336"/>
    <mergeCell ref="B1343:C1355"/>
    <mergeCell ref="D1343:E1347"/>
    <mergeCell ref="F1343:H1343"/>
    <mergeCell ref="I1343:U1343"/>
    <mergeCell ref="V1343:W1347"/>
    <mergeCell ref="F1344:S1345"/>
    <mergeCell ref="F1346:S1347"/>
    <mergeCell ref="T1346:U1347"/>
    <mergeCell ref="D1348:E1353"/>
    <mergeCell ref="F1348:F1349"/>
    <mergeCell ref="V1348:W1349"/>
    <mergeCell ref="B1330:C1342"/>
    <mergeCell ref="D1330:E1334"/>
    <mergeCell ref="F1330:H1330"/>
    <mergeCell ref="I1330:U1330"/>
    <mergeCell ref="V1330:W1334"/>
    <mergeCell ref="F1331:S1332"/>
    <mergeCell ref="F1333:S1334"/>
    <mergeCell ref="T1333:U1334"/>
    <mergeCell ref="D1335:E1340"/>
    <mergeCell ref="F1335:F1336"/>
    <mergeCell ref="V1335:W1336"/>
    <mergeCell ref="F1350:U1353"/>
    <mergeCell ref="V1350:W1351"/>
    <mergeCell ref="X1350:AM1351"/>
    <mergeCell ref="V1352:W1353"/>
    <mergeCell ref="X1352:Y1353"/>
    <mergeCell ref="Z1352:AA1353"/>
    <mergeCell ref="AB1352:AE1353"/>
    <mergeCell ref="AF1352:AG1353"/>
    <mergeCell ref="AH1352:AM1353"/>
    <mergeCell ref="Z1339:AA1340"/>
    <mergeCell ref="AB1339:AE1340"/>
    <mergeCell ref="AF1339:AG1340"/>
    <mergeCell ref="AH1339:AM1340"/>
    <mergeCell ref="D1341:E1342"/>
    <mergeCell ref="F1341:U1342"/>
    <mergeCell ref="V1341:AE1342"/>
    <mergeCell ref="AF1341:AM1342"/>
    <mergeCell ref="X1343:X1347"/>
    <mergeCell ref="Y1343:AM1347"/>
    <mergeCell ref="G1348:L1349"/>
    <mergeCell ref="X1348:X1349"/>
    <mergeCell ref="Y1348:AM1349"/>
    <mergeCell ref="B1356:C1368"/>
    <mergeCell ref="D1356:E1360"/>
    <mergeCell ref="F1356:H1356"/>
    <mergeCell ref="I1356:U1356"/>
    <mergeCell ref="V1356:W1360"/>
    <mergeCell ref="F1357:S1358"/>
    <mergeCell ref="F1359:S1360"/>
    <mergeCell ref="T1359:U1360"/>
    <mergeCell ref="D1361:E1366"/>
    <mergeCell ref="F1361:F1362"/>
    <mergeCell ref="V1361:W1362"/>
    <mergeCell ref="F1363:U1366"/>
    <mergeCell ref="X1356:X1360"/>
    <mergeCell ref="Y1356:AM1360"/>
    <mergeCell ref="G1361:L1362"/>
    <mergeCell ref="X1361:X1362"/>
    <mergeCell ref="Y1361:AM1362"/>
    <mergeCell ref="X1376:AM1377"/>
    <mergeCell ref="V1378:W1379"/>
    <mergeCell ref="X1378:Y1379"/>
    <mergeCell ref="V1363:W1364"/>
    <mergeCell ref="X1363:AM1364"/>
    <mergeCell ref="V1365:W1366"/>
    <mergeCell ref="X1365:Y1366"/>
    <mergeCell ref="Z1365:AA1366"/>
    <mergeCell ref="AB1365:AE1366"/>
    <mergeCell ref="AF1365:AG1366"/>
    <mergeCell ref="AH1365:AM1366"/>
    <mergeCell ref="D1367:E1368"/>
    <mergeCell ref="F1367:U1368"/>
    <mergeCell ref="V1367:AE1368"/>
    <mergeCell ref="AF1367:AM1368"/>
    <mergeCell ref="D1354:E1355"/>
    <mergeCell ref="F1354:U1355"/>
    <mergeCell ref="V1354:AE1355"/>
    <mergeCell ref="AF1354:AM1355"/>
    <mergeCell ref="X1369:X1373"/>
    <mergeCell ref="Y1369:AM1373"/>
    <mergeCell ref="G1374:L1375"/>
    <mergeCell ref="X1374:X1375"/>
    <mergeCell ref="Y1374:AM1375"/>
    <mergeCell ref="Z1378:AA1379"/>
    <mergeCell ref="AB1378:AE1379"/>
    <mergeCell ref="AF1378:AG1379"/>
    <mergeCell ref="AH1378:AM1379"/>
    <mergeCell ref="D1380:E1381"/>
    <mergeCell ref="F1380:U1381"/>
    <mergeCell ref="V1380:AE1381"/>
    <mergeCell ref="AF1380:AM1381"/>
    <mergeCell ref="B1382:U1383"/>
    <mergeCell ref="AB1382:AE1383"/>
    <mergeCell ref="AF1382:AM1383"/>
    <mergeCell ref="B1369:C1381"/>
    <mergeCell ref="D1369:E1373"/>
    <mergeCell ref="F1369:H1369"/>
    <mergeCell ref="I1369:U1369"/>
    <mergeCell ref="V1369:W1373"/>
    <mergeCell ref="F1370:S1371"/>
    <mergeCell ref="F1372:S1373"/>
    <mergeCell ref="T1372:U1373"/>
    <mergeCell ref="D1374:E1379"/>
    <mergeCell ref="F1374:F1375"/>
    <mergeCell ref="V1374:W1375"/>
    <mergeCell ref="F1376:U1379"/>
    <mergeCell ref="V1376:W1377"/>
    <mergeCell ref="AJ1384:AM1385"/>
    <mergeCell ref="Z1387:AE1388"/>
    <mergeCell ref="AF1387:AG1388"/>
    <mergeCell ref="AH1387:AI1388"/>
    <mergeCell ref="AJ1387:AJ1388"/>
    <mergeCell ref="AK1387:AL1388"/>
    <mergeCell ref="AM1387:AM1388"/>
    <mergeCell ref="B1384:E1385"/>
    <mergeCell ref="F1384:K1385"/>
    <mergeCell ref="L1384:O1385"/>
    <mergeCell ref="P1384:U1385"/>
    <mergeCell ref="W1384:W1385"/>
    <mergeCell ref="X1384:Z1385"/>
    <mergeCell ref="AA1384:AA1385"/>
    <mergeCell ref="AB1384:AH1385"/>
    <mergeCell ref="AI1384:AI1385"/>
    <mergeCell ref="B1387:V1387"/>
    <mergeCell ref="B1388:V1388"/>
    <mergeCell ref="F1403:U1406"/>
    <mergeCell ref="V1403:W1404"/>
    <mergeCell ref="X1403:AM1404"/>
    <mergeCell ref="V1405:W1406"/>
    <mergeCell ref="X1405:Y1406"/>
    <mergeCell ref="B1389:C1394"/>
    <mergeCell ref="D1389:E1391"/>
    <mergeCell ref="F1389:H1389"/>
    <mergeCell ref="I1389:U1389"/>
    <mergeCell ref="V1389:X1391"/>
    <mergeCell ref="Y1389:AM1391"/>
    <mergeCell ref="F1390:S1391"/>
    <mergeCell ref="T1390:U1391"/>
    <mergeCell ref="D1392:E1394"/>
    <mergeCell ref="M1392:O1392"/>
    <mergeCell ref="P1392:AM1392"/>
    <mergeCell ref="F1393:AM1394"/>
    <mergeCell ref="G1392:L1392"/>
    <mergeCell ref="X1396:X1400"/>
    <mergeCell ref="Y1396:AM1400"/>
    <mergeCell ref="G1401:L1402"/>
    <mergeCell ref="X1401:X1402"/>
    <mergeCell ref="Y1401:AM1402"/>
    <mergeCell ref="B1409:C1421"/>
    <mergeCell ref="D1409:E1413"/>
    <mergeCell ref="F1409:H1409"/>
    <mergeCell ref="I1409:U1409"/>
    <mergeCell ref="V1409:W1413"/>
    <mergeCell ref="F1410:S1411"/>
    <mergeCell ref="F1412:S1413"/>
    <mergeCell ref="T1412:U1413"/>
    <mergeCell ref="D1414:E1419"/>
    <mergeCell ref="F1414:F1415"/>
    <mergeCell ref="V1414:W1415"/>
    <mergeCell ref="B1396:C1408"/>
    <mergeCell ref="D1396:E1400"/>
    <mergeCell ref="F1396:H1396"/>
    <mergeCell ref="I1396:U1396"/>
    <mergeCell ref="V1396:W1400"/>
    <mergeCell ref="F1397:S1398"/>
    <mergeCell ref="F1399:S1400"/>
    <mergeCell ref="T1399:U1400"/>
    <mergeCell ref="D1401:E1406"/>
    <mergeCell ref="F1401:F1402"/>
    <mergeCell ref="V1401:W1402"/>
    <mergeCell ref="F1416:U1419"/>
    <mergeCell ref="V1416:W1417"/>
    <mergeCell ref="X1416:AM1417"/>
    <mergeCell ref="V1418:W1419"/>
    <mergeCell ref="X1418:Y1419"/>
    <mergeCell ref="Z1418:AA1419"/>
    <mergeCell ref="AB1418:AE1419"/>
    <mergeCell ref="AF1418:AG1419"/>
    <mergeCell ref="AH1418:AM1419"/>
    <mergeCell ref="Z1405:AA1406"/>
    <mergeCell ref="AB1405:AE1406"/>
    <mergeCell ref="AF1405:AG1406"/>
    <mergeCell ref="AH1405:AM1406"/>
    <mergeCell ref="D1407:E1408"/>
    <mergeCell ref="F1407:U1408"/>
    <mergeCell ref="V1407:AE1408"/>
    <mergeCell ref="AF1407:AM1408"/>
    <mergeCell ref="X1409:X1413"/>
    <mergeCell ref="Y1409:AM1413"/>
    <mergeCell ref="G1414:L1415"/>
    <mergeCell ref="X1414:X1415"/>
    <mergeCell ref="Y1414:AM1415"/>
    <mergeCell ref="B1422:C1434"/>
    <mergeCell ref="D1422:E1426"/>
    <mergeCell ref="F1422:H1422"/>
    <mergeCell ref="I1422:U1422"/>
    <mergeCell ref="V1422:W1426"/>
    <mergeCell ref="F1423:S1424"/>
    <mergeCell ref="F1425:S1426"/>
    <mergeCell ref="T1425:U1426"/>
    <mergeCell ref="D1427:E1432"/>
    <mergeCell ref="F1427:F1428"/>
    <mergeCell ref="V1427:W1428"/>
    <mergeCell ref="F1429:U1432"/>
    <mergeCell ref="X1422:X1426"/>
    <mergeCell ref="Y1422:AM1426"/>
    <mergeCell ref="G1427:L1428"/>
    <mergeCell ref="X1427:X1428"/>
    <mergeCell ref="Y1427:AM1428"/>
    <mergeCell ref="X1442:AM1443"/>
    <mergeCell ref="V1444:W1445"/>
    <mergeCell ref="X1444:Y1445"/>
    <mergeCell ref="V1429:W1430"/>
    <mergeCell ref="X1429:AM1430"/>
    <mergeCell ref="V1431:W1432"/>
    <mergeCell ref="X1431:Y1432"/>
    <mergeCell ref="Z1431:AA1432"/>
    <mergeCell ref="AB1431:AE1432"/>
    <mergeCell ref="AF1431:AG1432"/>
    <mergeCell ref="AH1431:AM1432"/>
    <mergeCell ref="D1433:E1434"/>
    <mergeCell ref="F1433:U1434"/>
    <mergeCell ref="V1433:AE1434"/>
    <mergeCell ref="AF1433:AM1434"/>
    <mergeCell ref="D1420:E1421"/>
    <mergeCell ref="F1420:U1421"/>
    <mergeCell ref="V1420:AE1421"/>
    <mergeCell ref="AF1420:AM1421"/>
    <mergeCell ref="X1435:X1439"/>
    <mergeCell ref="Y1435:AM1439"/>
    <mergeCell ref="G1440:L1441"/>
    <mergeCell ref="X1440:X1441"/>
    <mergeCell ref="Y1440:AM1441"/>
    <mergeCell ref="Z1444:AA1445"/>
    <mergeCell ref="AB1444:AE1445"/>
    <mergeCell ref="AF1444:AG1445"/>
    <mergeCell ref="AH1444:AM1445"/>
    <mergeCell ref="D1446:E1447"/>
    <mergeCell ref="F1446:U1447"/>
    <mergeCell ref="V1446:AE1447"/>
    <mergeCell ref="AF1446:AM1447"/>
    <mergeCell ref="B1448:U1449"/>
    <mergeCell ref="AB1448:AE1449"/>
    <mergeCell ref="AF1448:AM1449"/>
    <mergeCell ref="B1435:C1447"/>
    <mergeCell ref="D1435:E1439"/>
    <mergeCell ref="F1435:H1435"/>
    <mergeCell ref="I1435:U1435"/>
    <mergeCell ref="V1435:W1439"/>
    <mergeCell ref="F1436:S1437"/>
    <mergeCell ref="F1438:S1439"/>
    <mergeCell ref="T1438:U1439"/>
    <mergeCell ref="D1440:E1445"/>
    <mergeCell ref="F1440:F1441"/>
    <mergeCell ref="V1440:W1441"/>
    <mergeCell ref="F1442:U1445"/>
    <mergeCell ref="V1442:W1443"/>
    <mergeCell ref="AJ1450:AM1451"/>
    <mergeCell ref="Z1453:AE1454"/>
    <mergeCell ref="AF1453:AG1454"/>
    <mergeCell ref="AH1453:AI1454"/>
    <mergeCell ref="AJ1453:AJ1454"/>
    <mergeCell ref="AK1453:AL1454"/>
    <mergeCell ref="AM1453:AM1454"/>
    <mergeCell ref="B1450:E1451"/>
    <mergeCell ref="F1450:K1451"/>
    <mergeCell ref="L1450:O1451"/>
    <mergeCell ref="P1450:U1451"/>
    <mergeCell ref="W1450:W1451"/>
    <mergeCell ref="X1450:Z1451"/>
    <mergeCell ref="AA1450:AA1451"/>
    <mergeCell ref="AB1450:AH1451"/>
    <mergeCell ref="AI1450:AI1451"/>
    <mergeCell ref="B1453:V1453"/>
    <mergeCell ref="B1454:V1454"/>
    <mergeCell ref="F1469:U1472"/>
    <mergeCell ref="V1469:W1470"/>
    <mergeCell ref="X1469:AM1470"/>
    <mergeCell ref="V1471:W1472"/>
    <mergeCell ref="X1471:Y1472"/>
    <mergeCell ref="B1455:C1460"/>
    <mergeCell ref="D1455:E1457"/>
    <mergeCell ref="F1455:H1455"/>
    <mergeCell ref="I1455:U1455"/>
    <mergeCell ref="V1455:X1457"/>
    <mergeCell ref="Y1455:AM1457"/>
    <mergeCell ref="F1456:S1457"/>
    <mergeCell ref="T1456:U1457"/>
    <mergeCell ref="D1458:E1460"/>
    <mergeCell ref="M1458:O1458"/>
    <mergeCell ref="P1458:AM1458"/>
    <mergeCell ref="F1459:AM1460"/>
    <mergeCell ref="G1458:L1458"/>
    <mergeCell ref="X1462:X1466"/>
    <mergeCell ref="Y1462:AM1466"/>
    <mergeCell ref="G1467:L1468"/>
    <mergeCell ref="X1467:X1468"/>
    <mergeCell ref="Y1467:AM1468"/>
    <mergeCell ref="B1475:C1487"/>
    <mergeCell ref="D1475:E1479"/>
    <mergeCell ref="F1475:H1475"/>
    <mergeCell ref="I1475:U1475"/>
    <mergeCell ref="V1475:W1479"/>
    <mergeCell ref="F1476:S1477"/>
    <mergeCell ref="F1478:S1479"/>
    <mergeCell ref="T1478:U1479"/>
    <mergeCell ref="D1480:E1485"/>
    <mergeCell ref="F1480:F1481"/>
    <mergeCell ref="V1480:W1481"/>
    <mergeCell ref="B1462:C1474"/>
    <mergeCell ref="D1462:E1466"/>
    <mergeCell ref="F1462:H1462"/>
    <mergeCell ref="I1462:U1462"/>
    <mergeCell ref="V1462:W1466"/>
    <mergeCell ref="F1463:S1464"/>
    <mergeCell ref="F1465:S1466"/>
    <mergeCell ref="T1465:U1466"/>
    <mergeCell ref="D1467:E1472"/>
    <mergeCell ref="F1467:F1468"/>
    <mergeCell ref="V1467:W1468"/>
    <mergeCell ref="F1482:U1485"/>
    <mergeCell ref="V1482:W1483"/>
    <mergeCell ref="X1482:AM1483"/>
    <mergeCell ref="V1484:W1485"/>
    <mergeCell ref="X1484:Y1485"/>
    <mergeCell ref="Z1484:AA1485"/>
    <mergeCell ref="AB1484:AE1485"/>
    <mergeCell ref="AF1484:AG1485"/>
    <mergeCell ref="AH1484:AM1485"/>
    <mergeCell ref="Z1471:AA1472"/>
    <mergeCell ref="AB1471:AE1472"/>
    <mergeCell ref="AF1471:AG1472"/>
    <mergeCell ref="AH1471:AM1472"/>
    <mergeCell ref="D1473:E1474"/>
    <mergeCell ref="F1473:U1474"/>
    <mergeCell ref="V1473:AE1474"/>
    <mergeCell ref="AF1473:AM1474"/>
    <mergeCell ref="X1475:X1479"/>
    <mergeCell ref="Y1475:AM1479"/>
    <mergeCell ref="G1480:L1481"/>
    <mergeCell ref="X1480:X1481"/>
    <mergeCell ref="Y1480:AM1481"/>
    <mergeCell ref="B1488:C1500"/>
    <mergeCell ref="D1488:E1492"/>
    <mergeCell ref="F1488:H1488"/>
    <mergeCell ref="I1488:U1488"/>
    <mergeCell ref="V1488:W1492"/>
    <mergeCell ref="F1489:S1490"/>
    <mergeCell ref="F1491:S1492"/>
    <mergeCell ref="T1491:U1492"/>
    <mergeCell ref="D1493:E1498"/>
    <mergeCell ref="F1493:F1494"/>
    <mergeCell ref="V1493:W1494"/>
    <mergeCell ref="F1495:U1498"/>
    <mergeCell ref="X1488:X1492"/>
    <mergeCell ref="Y1488:AM1492"/>
    <mergeCell ref="G1493:L1494"/>
    <mergeCell ref="X1493:X1494"/>
    <mergeCell ref="Y1493:AM1494"/>
    <mergeCell ref="X1508:AM1509"/>
    <mergeCell ref="V1510:W1511"/>
    <mergeCell ref="X1510:Y1511"/>
    <mergeCell ref="V1495:W1496"/>
    <mergeCell ref="X1495:AM1496"/>
    <mergeCell ref="V1497:W1498"/>
    <mergeCell ref="X1497:Y1498"/>
    <mergeCell ref="Z1497:AA1498"/>
    <mergeCell ref="AB1497:AE1498"/>
    <mergeCell ref="AF1497:AG1498"/>
    <mergeCell ref="AH1497:AM1498"/>
    <mergeCell ref="D1499:E1500"/>
    <mergeCell ref="F1499:U1500"/>
    <mergeCell ref="V1499:AE1500"/>
    <mergeCell ref="AF1499:AM1500"/>
    <mergeCell ref="D1486:E1487"/>
    <mergeCell ref="F1486:U1487"/>
    <mergeCell ref="V1486:AE1487"/>
    <mergeCell ref="AF1486:AM1487"/>
    <mergeCell ref="X1501:X1505"/>
    <mergeCell ref="Y1501:AM1505"/>
    <mergeCell ref="G1506:L1507"/>
    <mergeCell ref="X1506:X1507"/>
    <mergeCell ref="Y1506:AM1507"/>
    <mergeCell ref="Z1510:AA1511"/>
    <mergeCell ref="AB1510:AE1511"/>
    <mergeCell ref="AF1510:AG1511"/>
    <mergeCell ref="AH1510:AM1511"/>
    <mergeCell ref="D1512:E1513"/>
    <mergeCell ref="F1512:U1513"/>
    <mergeCell ref="V1512:AE1513"/>
    <mergeCell ref="AF1512:AM1513"/>
    <mergeCell ref="B1514:U1515"/>
    <mergeCell ref="AB1514:AE1515"/>
    <mergeCell ref="AF1514:AM1515"/>
    <mergeCell ref="B1501:C1513"/>
    <mergeCell ref="D1501:E1505"/>
    <mergeCell ref="F1501:H1501"/>
    <mergeCell ref="I1501:U1501"/>
    <mergeCell ref="V1501:W1505"/>
    <mergeCell ref="F1502:S1503"/>
    <mergeCell ref="F1504:S1505"/>
    <mergeCell ref="T1504:U1505"/>
    <mergeCell ref="D1506:E1511"/>
    <mergeCell ref="F1506:F1507"/>
    <mergeCell ref="V1506:W1507"/>
    <mergeCell ref="F1508:U1511"/>
    <mergeCell ref="V1508:W1509"/>
    <mergeCell ref="B1521:C1526"/>
    <mergeCell ref="D1521:E1523"/>
    <mergeCell ref="F1521:H1521"/>
    <mergeCell ref="I1521:U1521"/>
    <mergeCell ref="V1521:X1523"/>
    <mergeCell ref="Y1521:AM1523"/>
    <mergeCell ref="F1522:S1523"/>
    <mergeCell ref="T1522:U1523"/>
    <mergeCell ref="D1524:E1526"/>
    <mergeCell ref="M1524:O1524"/>
    <mergeCell ref="P1524:AM1524"/>
    <mergeCell ref="F1525:AM1526"/>
    <mergeCell ref="AJ1516:AM1517"/>
    <mergeCell ref="Z1519:AE1520"/>
    <mergeCell ref="AF1519:AG1520"/>
    <mergeCell ref="AH1519:AI1520"/>
    <mergeCell ref="AJ1519:AJ1520"/>
    <mergeCell ref="AK1519:AL1520"/>
    <mergeCell ref="AM1519:AM1520"/>
    <mergeCell ref="B1516:E1517"/>
    <mergeCell ref="F1516:K1517"/>
    <mergeCell ref="L1516:O1517"/>
    <mergeCell ref="P1516:U1517"/>
    <mergeCell ref="W1516:W1517"/>
    <mergeCell ref="X1516:Z1517"/>
    <mergeCell ref="AA1516:AA1517"/>
    <mergeCell ref="AB1516:AH1517"/>
    <mergeCell ref="AI1516:AI1517"/>
    <mergeCell ref="B1528:C1540"/>
    <mergeCell ref="D1528:E1532"/>
    <mergeCell ref="F1528:H1528"/>
    <mergeCell ref="I1528:U1528"/>
    <mergeCell ref="V1528:W1532"/>
    <mergeCell ref="F1529:S1530"/>
    <mergeCell ref="F1531:S1532"/>
    <mergeCell ref="T1531:U1532"/>
    <mergeCell ref="D1533:E1538"/>
    <mergeCell ref="F1533:F1534"/>
    <mergeCell ref="V1533:W1534"/>
    <mergeCell ref="F1535:U1538"/>
    <mergeCell ref="V1535:W1536"/>
    <mergeCell ref="X1535:AM1536"/>
    <mergeCell ref="V1537:W1538"/>
    <mergeCell ref="X1537:Y1538"/>
    <mergeCell ref="F1548:U1551"/>
    <mergeCell ref="V1548:W1549"/>
    <mergeCell ref="X1548:AM1549"/>
    <mergeCell ref="V1550:W1551"/>
    <mergeCell ref="X1550:Y1551"/>
    <mergeCell ref="Z1550:AA1551"/>
    <mergeCell ref="AB1550:AE1551"/>
    <mergeCell ref="AF1550:AG1551"/>
    <mergeCell ref="AH1550:AM1551"/>
    <mergeCell ref="Z1537:AA1538"/>
    <mergeCell ref="AB1537:AE1538"/>
    <mergeCell ref="AF1537:AG1538"/>
    <mergeCell ref="AH1537:AM1538"/>
    <mergeCell ref="D1539:E1540"/>
    <mergeCell ref="F1539:U1540"/>
    <mergeCell ref="V1539:AE1540"/>
    <mergeCell ref="AF1539:AM1540"/>
    <mergeCell ref="D1541:E1545"/>
    <mergeCell ref="F1541:H1541"/>
    <mergeCell ref="I1541:U1541"/>
    <mergeCell ref="V1541:W1545"/>
    <mergeCell ref="F1542:S1543"/>
    <mergeCell ref="F1544:S1545"/>
    <mergeCell ref="T1544:U1545"/>
    <mergeCell ref="D1546:E1551"/>
    <mergeCell ref="F1546:F1547"/>
    <mergeCell ref="D1565:E1566"/>
    <mergeCell ref="F1565:U1566"/>
    <mergeCell ref="V1565:AE1566"/>
    <mergeCell ref="AF1565:AM1566"/>
    <mergeCell ref="D1552:E1553"/>
    <mergeCell ref="F1552:U1553"/>
    <mergeCell ref="V1552:AE1553"/>
    <mergeCell ref="AF1552:AM1553"/>
    <mergeCell ref="B1554:C1566"/>
    <mergeCell ref="D1554:E1558"/>
    <mergeCell ref="F1554:H1554"/>
    <mergeCell ref="I1554:U1554"/>
    <mergeCell ref="V1554:W1558"/>
    <mergeCell ref="F1555:S1556"/>
    <mergeCell ref="F1557:S1558"/>
    <mergeCell ref="T1557:U1558"/>
    <mergeCell ref="D1559:E1564"/>
    <mergeCell ref="F1559:F1560"/>
    <mergeCell ref="V1559:W1560"/>
    <mergeCell ref="F1561:U1564"/>
    <mergeCell ref="B1541:C1553"/>
    <mergeCell ref="V1546:W1547"/>
    <mergeCell ref="V1572:W1573"/>
    <mergeCell ref="F1574:U1577"/>
    <mergeCell ref="V1574:W1575"/>
    <mergeCell ref="X1574:AM1575"/>
    <mergeCell ref="V1576:W1577"/>
    <mergeCell ref="X1576:Y1577"/>
    <mergeCell ref="V1561:W1562"/>
    <mergeCell ref="X1561:AM1562"/>
    <mergeCell ref="V1563:W1564"/>
    <mergeCell ref="X1563:Y1564"/>
    <mergeCell ref="Z1563:AA1564"/>
    <mergeCell ref="AB1563:AE1564"/>
    <mergeCell ref="AF1563:AG1564"/>
    <mergeCell ref="AH1563:AM1564"/>
    <mergeCell ref="X1567:X1571"/>
    <mergeCell ref="Y1567:AM1571"/>
    <mergeCell ref="G1572:L1573"/>
    <mergeCell ref="X1572:X1573"/>
    <mergeCell ref="Y1572:AM1573"/>
    <mergeCell ref="AJ1582:AM1583"/>
    <mergeCell ref="B1582:E1583"/>
    <mergeCell ref="F1582:K1583"/>
    <mergeCell ref="L1582:O1583"/>
    <mergeCell ref="P1582:U1583"/>
    <mergeCell ref="W1582:W1583"/>
    <mergeCell ref="X1582:Z1583"/>
    <mergeCell ref="AA1582:AA1583"/>
    <mergeCell ref="AB1582:AH1583"/>
    <mergeCell ref="AI1582:AI1583"/>
    <mergeCell ref="Z1576:AA1577"/>
    <mergeCell ref="AB1576:AE1577"/>
    <mergeCell ref="AF1576:AG1577"/>
    <mergeCell ref="AH1576:AM1577"/>
    <mergeCell ref="D1578:E1579"/>
    <mergeCell ref="F1578:U1579"/>
    <mergeCell ref="V1578:AE1579"/>
    <mergeCell ref="AF1578:AM1579"/>
    <mergeCell ref="B1580:U1581"/>
    <mergeCell ref="AB1580:AE1581"/>
    <mergeCell ref="AF1580:AM1581"/>
    <mergeCell ref="B1567:C1579"/>
    <mergeCell ref="D1567:E1571"/>
    <mergeCell ref="F1567:H1567"/>
    <mergeCell ref="I1567:U1567"/>
    <mergeCell ref="V1567:W1571"/>
    <mergeCell ref="F1568:S1569"/>
    <mergeCell ref="F1570:S1571"/>
    <mergeCell ref="T1570:U1571"/>
    <mergeCell ref="D1572:E1577"/>
    <mergeCell ref="F1572:F1573"/>
    <mergeCell ref="Z1585:AE1586"/>
    <mergeCell ref="AF1585:AG1586"/>
    <mergeCell ref="AH1585:AI1586"/>
    <mergeCell ref="AJ1585:AJ1586"/>
    <mergeCell ref="AK1585:AL1586"/>
    <mergeCell ref="AM1585:AM1586"/>
    <mergeCell ref="B1587:C1592"/>
    <mergeCell ref="D1587:E1589"/>
    <mergeCell ref="F1587:H1587"/>
    <mergeCell ref="I1587:U1587"/>
    <mergeCell ref="V1587:X1589"/>
    <mergeCell ref="Y1587:AM1589"/>
    <mergeCell ref="F1588:S1589"/>
    <mergeCell ref="T1588:U1589"/>
    <mergeCell ref="D1590:E1592"/>
    <mergeCell ref="M1590:O1590"/>
    <mergeCell ref="P1590:AM1590"/>
    <mergeCell ref="F1591:AM1592"/>
    <mergeCell ref="B1585:V1585"/>
    <mergeCell ref="B1586:V1586"/>
    <mergeCell ref="G1590:L1590"/>
    <mergeCell ref="B1594:C1606"/>
    <mergeCell ref="D1594:E1598"/>
    <mergeCell ref="F1594:H1594"/>
    <mergeCell ref="I1594:U1594"/>
    <mergeCell ref="V1594:W1598"/>
    <mergeCell ref="F1595:S1596"/>
    <mergeCell ref="F1597:S1598"/>
    <mergeCell ref="T1597:U1598"/>
    <mergeCell ref="D1599:E1604"/>
    <mergeCell ref="F1599:F1600"/>
    <mergeCell ref="V1599:W1600"/>
    <mergeCell ref="F1601:U1604"/>
    <mergeCell ref="V1601:W1602"/>
    <mergeCell ref="X1601:AM1602"/>
    <mergeCell ref="V1603:W1604"/>
    <mergeCell ref="X1603:Y1604"/>
    <mergeCell ref="X1594:X1598"/>
    <mergeCell ref="Y1594:AM1598"/>
    <mergeCell ref="G1599:L1600"/>
    <mergeCell ref="X1599:X1600"/>
    <mergeCell ref="Y1599:AM1600"/>
    <mergeCell ref="F1614:U1617"/>
    <mergeCell ref="V1614:W1615"/>
    <mergeCell ref="X1614:AM1615"/>
    <mergeCell ref="V1616:W1617"/>
    <mergeCell ref="X1616:Y1617"/>
    <mergeCell ref="Z1616:AA1617"/>
    <mergeCell ref="AB1616:AE1617"/>
    <mergeCell ref="AF1616:AG1617"/>
    <mergeCell ref="AH1616:AM1617"/>
    <mergeCell ref="Z1603:AA1604"/>
    <mergeCell ref="AB1603:AE1604"/>
    <mergeCell ref="AF1603:AG1604"/>
    <mergeCell ref="AH1603:AM1604"/>
    <mergeCell ref="D1605:E1606"/>
    <mergeCell ref="F1605:U1606"/>
    <mergeCell ref="V1605:AE1606"/>
    <mergeCell ref="AF1605:AM1606"/>
    <mergeCell ref="D1607:E1611"/>
    <mergeCell ref="F1607:H1607"/>
    <mergeCell ref="I1607:U1607"/>
    <mergeCell ref="V1607:W1611"/>
    <mergeCell ref="F1608:S1609"/>
    <mergeCell ref="F1610:S1611"/>
    <mergeCell ref="T1610:U1611"/>
    <mergeCell ref="D1612:E1617"/>
    <mergeCell ref="F1612:F1613"/>
    <mergeCell ref="D1618:E1619"/>
    <mergeCell ref="F1618:U1619"/>
    <mergeCell ref="V1618:AE1619"/>
    <mergeCell ref="AF1618:AM1619"/>
    <mergeCell ref="B1620:C1632"/>
    <mergeCell ref="D1620:E1624"/>
    <mergeCell ref="F1620:H1620"/>
    <mergeCell ref="I1620:U1620"/>
    <mergeCell ref="V1620:W1624"/>
    <mergeCell ref="F1621:S1622"/>
    <mergeCell ref="F1623:S1624"/>
    <mergeCell ref="T1623:U1624"/>
    <mergeCell ref="D1625:E1630"/>
    <mergeCell ref="F1625:F1626"/>
    <mergeCell ref="V1625:W1626"/>
    <mergeCell ref="F1627:U1630"/>
    <mergeCell ref="B1607:C1619"/>
    <mergeCell ref="V1612:W1613"/>
    <mergeCell ref="X1607:X1611"/>
    <mergeCell ref="Y1607:AM1611"/>
    <mergeCell ref="G1612:L1613"/>
    <mergeCell ref="X1612:X1613"/>
    <mergeCell ref="D1638:E1643"/>
    <mergeCell ref="F1638:F1639"/>
    <mergeCell ref="V1638:W1639"/>
    <mergeCell ref="F1640:U1643"/>
    <mergeCell ref="V1640:W1641"/>
    <mergeCell ref="X1640:AM1641"/>
    <mergeCell ref="V1642:W1643"/>
    <mergeCell ref="X1642:Y1643"/>
    <mergeCell ref="V1627:W1628"/>
    <mergeCell ref="X1627:AM1628"/>
    <mergeCell ref="V1629:W1630"/>
    <mergeCell ref="X1629:Y1630"/>
    <mergeCell ref="Z1629:AA1630"/>
    <mergeCell ref="AB1629:AE1630"/>
    <mergeCell ref="AF1629:AG1630"/>
    <mergeCell ref="AH1629:AM1630"/>
    <mergeCell ref="D1631:E1632"/>
    <mergeCell ref="F1631:U1632"/>
    <mergeCell ref="V1631:AE1632"/>
    <mergeCell ref="AF1631:AM1632"/>
    <mergeCell ref="B1:V1"/>
    <mergeCell ref="B2:V2"/>
  </mergeCells>
  <phoneticPr fontId="2"/>
  <pageMargins left="0.31496062992125984" right="0.19685039370078741" top="0.31496062992125984" bottom="0" header="0.39370078740157483" footer="0.31496062992125984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発注書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マルク デザイン</dc:creator>
  <cp:lastModifiedBy>boya0291</cp:lastModifiedBy>
  <cp:lastPrinted>2022-05-16T01:39:55Z</cp:lastPrinted>
  <dcterms:created xsi:type="dcterms:W3CDTF">2015-09-18T07:16:38Z</dcterms:created>
  <dcterms:modified xsi:type="dcterms:W3CDTF">2022-05-16T02:09:28Z</dcterms:modified>
</cp:coreProperties>
</file>